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8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3">'1-2'!$A$1:$J$23</definedName>
    <definedName name="_xlnm.Print_Area" localSheetId="7">'3-2'!$A$2:$F$13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<sst xmlns="http://schemas.openxmlformats.org/spreadsheetml/2006/main" count="972" uniqueCount="309">
  <si>
    <t>2017年部门预算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</si>
  <si>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</si>
  <si>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</si>
  <si>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</si>
  <si>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</si>
  <si>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</si>
  <si>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</si>
  <si>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</si>
  <si>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</si>
  <si>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</si>
  <si>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</si>
  <si>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</si>
  <si>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</si>
  <si>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</si>
  <si>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三、文化体育与传媒支出</t>
  </si>
  <si>
    <t>四、事业收入</t>
  </si>
  <si>
    <t>四、社会保障和就业支出</t>
  </si>
  <si>
    <t>五、事业单位经营收入</t>
  </si>
  <si>
    <t>五、医疗卫生与计划生育支出</t>
  </si>
  <si>
    <t>六、其他收入</t>
  </si>
  <si>
    <t>六、城乡社区支出</t>
  </si>
  <si>
    <t>七、农林水支出</t>
  </si>
  <si>
    <t>八、交通运输支出</t>
  </si>
  <si>
    <t>九、住房保障支出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</si>
  <si>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</si>
  <si>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</si>
  <si>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</si>
  <si>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</si>
  <si>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</si>
  <si>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</si>
  <si>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</si>
  <si>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</si>
  <si>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</si>
  <si>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</si>
  <si>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</si>
  <si>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</si>
  <si>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</si>
  <si>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</si>
  <si>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</si>
  <si>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</si>
  <si>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</si>
  <si>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</si>
  <si>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</si>
  <si>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</si>
  <si>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</si>
  <si>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</si>
  <si>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</si>
  <si>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</si>
  <si>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</si>
  <si>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</si>
  <si>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</si>
  <si>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</si>
  <si>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</si>
  <si>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</si>
  <si>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</si>
  <si>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</si>
  <si>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</si>
  <si>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</si>
  <si>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</si>
  <si>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</si>
  <si>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</si>
  <si>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782</t>
  </si>
  <si>
    <t>柏林沟镇人民政府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</si>
  <si>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</si>
  <si>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</si>
  <si>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</si>
  <si>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</si>
  <si>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</si>
  <si>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</si>
  <si>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</si>
  <si>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</si>
  <si>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</si>
  <si>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</si>
  <si>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</si>
  <si>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</si>
  <si>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</si>
  <si>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</si>
  <si>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11</t>
  </si>
  <si>
    <t xml:space="preserve">    纪检监察事务</t>
  </si>
  <si>
    <t xml:space="preserve">      行政运行(纪检监察事务)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</si>
  <si>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</si>
  <si>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</si>
  <si>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</si>
  <si>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</si>
  <si>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</si>
  <si>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</si>
  <si>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</si>
  <si>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</si>
  <si>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 xml:space="preserve">    国家安全</t>
  </si>
  <si>
    <t xml:space="preserve">      行政运行(国家安全)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</si>
  <si>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</si>
  <si>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</si>
  <si>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</si>
  <si>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</si>
  <si>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</si>
  <si>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>208</t>
  </si>
  <si>
    <t xml:space="preserve">  社会保障和就业支出</t>
  </si>
  <si>
    <t xml:space="preserve">    民政管理事务</t>
  </si>
  <si>
    <t xml:space="preserve">      行政运行(民政管理事务)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</si>
  <si>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</si>
  <si>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</si>
  <si>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</si>
  <si>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</si>
  <si>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</si>
  <si>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</si>
  <si>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</si>
  <si>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医疗卫生与计划生育管理事务</t>
  </si>
  <si>
    <t xml:space="preserve">      行政运行(医疗卫生与计划生育管理事务)</t>
  </si>
  <si>
    <t xml:space="preserve">    行政事业单位医疗</t>
  </si>
  <si>
    <t xml:space="preserve">      行政单位医疗</t>
  </si>
  <si>
    <t xml:space="preserve">      事业单位医疗</t>
  </si>
  <si>
    <t>212</t>
  </si>
  <si>
    <t xml:space="preserve">  城乡社区支出</t>
  </si>
  <si>
    <t xml:space="preserve">    城乡社区管理事务</t>
  </si>
  <si>
    <t xml:space="preserve">      行政运行(城乡社区管理事务)</t>
  </si>
  <si>
    <t>213</t>
  </si>
  <si>
    <t xml:space="preserve">  农林水支出</t>
  </si>
  <si>
    <t xml:space="preserve">    农业</t>
  </si>
  <si>
    <t xml:space="preserve">      行政运行(农业)</t>
  </si>
  <si>
    <t>04</t>
  </si>
  <si>
    <t xml:space="preserve">      事业运行(农业)</t>
  </si>
  <si>
    <t>42</t>
  </si>
  <si>
    <t xml:space="preserve">      农村道路建设</t>
  </si>
  <si>
    <t>52</t>
  </si>
  <si>
    <t xml:space="preserve">      对高校毕业生到基层任职补助</t>
  </si>
  <si>
    <t xml:space="preserve">    林业</t>
  </si>
  <si>
    <t xml:space="preserve">      行政运行(林业)</t>
  </si>
  <si>
    <t xml:space="preserve">    扶贫</t>
  </si>
  <si>
    <t>99</t>
  </si>
  <si>
    <t xml:space="preserve">      其他扶贫支出</t>
  </si>
  <si>
    <t>07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</si>
  <si>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</si>
  <si>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</si>
  <si>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</si>
  <si>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</si>
  <si>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其他交通运输支出</t>
  </si>
  <si>
    <t xml:space="preserve">      其他交通运输支出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</si>
  <si>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</si>
  <si>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</si>
  <si>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</si>
  <si>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</si>
  <si>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</si>
  <si>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</si>
  <si>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</si>
  <si>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</si>
  <si>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</si>
  <si>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</si>
  <si>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</si>
  <si>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</si>
  <si>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</si>
  <si>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</si>
  <si>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</si>
  <si>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</si>
  <si>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</si>
  <si>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</si>
  <si>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</si>
  <si>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</si>
  <si>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</si>
  <si>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</si>
  <si>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</si>
  <si>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</si>
  <si>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</si>
  <si>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</si>
  <si>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</si>
  <si>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</si>
  <si>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</si>
  <si>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</si>
  <si>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上年财政拨款资金结转</t>
  </si>
  <si>
    <t>二、结转下年</t>
  </si>
  <si>
    <t>样表73</t>
  </si>
  <si>
    <t>表3</t>
  </si>
  <si>
    <t>一般公共预算支出预算表</t>
  </si>
  <si>
    <t>项目</t>
  </si>
  <si>
    <t>总计</t>
  </si>
  <si>
    <t>工资福利支出</t>
  </si>
  <si>
    <t>商品和服务支出</t>
  </si>
  <si>
    <t>对个人和家庭补助支出</t>
  </si>
  <si>
    <t>对企事业单位的补贴</t>
  </si>
  <si>
    <t>转移性支出</t>
  </si>
  <si>
    <t>债务利息支出</t>
  </si>
  <si>
    <t>基本建设支出</t>
  </si>
  <si>
    <t>其他资本性支出</t>
  </si>
  <si>
    <t>其他支出（类）</t>
  </si>
  <si>
    <t>工资福利支出合计</t>
  </si>
  <si>
    <t>基本工资</t>
  </si>
  <si>
    <t>津贴补贴</t>
  </si>
  <si>
    <t>奖金</t>
  </si>
  <si>
    <t>社会保障缴费</t>
  </si>
  <si>
    <t>绩效工资</t>
  </si>
  <si>
    <t>机关事业单位基本养老保险缴费</t>
  </si>
  <si>
    <t>其他工资福利</t>
  </si>
  <si>
    <t>商品和服务支出合计</t>
  </si>
  <si>
    <t>办公费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</si>
  <si>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</si>
  <si>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</si>
  <si>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</si>
  <si>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</si>
  <si>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</si>
  <si>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</si>
  <si>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</si>
  <si>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</si>
  <si>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劳务费</t>
  </si>
  <si>
    <t>工会经费</t>
  </si>
  <si>
    <t>其他交通费用</t>
  </si>
  <si>
    <t>其他商品和服务支出</t>
  </si>
  <si>
    <t>对个人和家庭的补助合计</t>
  </si>
  <si>
    <t>退休费</t>
  </si>
  <si>
    <t>生活补助</t>
  </si>
  <si>
    <t>奖励金</t>
  </si>
  <si>
    <t>住房公积金</t>
  </si>
  <si>
    <t>其他对个人和家庭的补助支出</t>
  </si>
  <si>
    <t>基本建设支出小计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</si>
  <si>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</si>
  <si>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</si>
  <si>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</si>
  <si>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</si>
  <si>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</si>
  <si>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信息网络购建（基建）</t>
  </si>
  <si>
    <t>物资储备（基建）</t>
  </si>
  <si>
    <t>公务用车购置（基建）</t>
  </si>
  <si>
    <t>其他交通工具购置（基建）</t>
  </si>
  <si>
    <t>其他基本建设支出（基建）</t>
  </si>
  <si>
    <t>其他资本性支出小计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</si>
  <si>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</si>
  <si>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</si>
  <si>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</si>
  <si>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</si>
  <si>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</si>
  <si>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</si>
  <si>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</si>
  <si>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</si>
  <si>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</si>
  <si>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</si>
  <si>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</si>
  <si>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</si>
  <si>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</si>
  <si>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奖金小计</t>
  </si>
  <si>
    <t>年终一次性奖金</t>
  </si>
  <si>
    <t>目标奖</t>
  </si>
  <si>
    <t>其他奖金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</si>
  <si>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</si>
  <si>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</si>
  <si>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</si>
  <si>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</si>
  <si>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</si>
  <si>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</si>
  <si>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</si>
  <si>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工伤保险</t>
  </si>
  <si>
    <t>生育保险</t>
  </si>
  <si>
    <t>其他工资福利支出小计</t>
  </si>
  <si>
    <t>民师民炊</t>
  </si>
  <si>
    <t>临时炊事员</t>
  </si>
  <si>
    <t>三支一扶人员</t>
  </si>
  <si>
    <t>包干定补人员</t>
  </si>
  <si>
    <t>乡镇交管办人员包干经费</t>
  </si>
  <si>
    <t>特岗教师工资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</si>
  <si>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</si>
  <si>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</si>
  <si>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</si>
  <si>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</si>
  <si>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</si>
  <si>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</si>
  <si>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生活补助小计</t>
  </si>
  <si>
    <t>赡养人员</t>
  </si>
  <si>
    <t>遗属人员</t>
  </si>
  <si>
    <t>村社干部补助</t>
  </si>
  <si>
    <t>西部志愿者</t>
  </si>
  <si>
    <t>居委会干部报酬</t>
  </si>
  <si>
    <t>村廉勤人员经费</t>
  </si>
  <si>
    <t>村官人员</t>
  </si>
  <si>
    <t>奖励金小计</t>
  </si>
  <si>
    <t>独生子女父母奖励</t>
  </si>
  <si>
    <t>其他奖励金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</si>
  <si>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</si>
  <si>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</si>
  <si>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</si>
  <si>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</si>
  <si>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</si>
  <si>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</si>
  <si>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</si>
  <si>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</si>
  <si>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</si>
  <si>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</si>
  <si>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</si>
  <si>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</si>
  <si>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</si>
  <si>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</si>
  <si>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</si>
  <si>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</si>
  <si>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</si>
  <si>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</si>
  <si>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</si>
  <si>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</si>
  <si>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</si>
  <si>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7802701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</si>
  <si>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</si>
  <si>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</si>
  <si>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</si>
  <si>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</si>
  <si>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</si>
  <si>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</si>
  <si>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</si>
  <si>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</si>
  <si>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</si>
  <si>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</si>
  <si>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</si>
  <si>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</si>
  <si>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广元市昭化区柏林沟镇人民政府</t>
  </si>
  <si>
    <t>报送日期： 2017 年3月22日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</si>
</sst>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b/>
      <sz val="18"/>
      <color indexed="8"/>
      <name val="黑体"/>
      <family val="3"/>
    </font>
    <font>
      <b/>
      <sz val="11"/>
      <name val="楷体_GB2312"/>
      <family val="0"/>
    </font>
    <font>
      <sz val="10"/>
      <name val="楷体_GB2312"/>
      <family val="0"/>
    </font>
    <font>
      <b/>
      <sz val="10"/>
      <name val="楷体_GB2312"/>
      <family val="0"/>
    </font>
    <font>
      <sz val="10"/>
      <color indexed="8"/>
      <name val="楷体_GB2312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44">
    <xf numFmtId="0" fontId="0" fillId="0" borderId="0" xfId="0" applyAlignment="1">
      <alignment/>
    </xf>
    <xf numFmtId="1" fontId="2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>
      <alignment vertical="center" wrapText="1"/>
    </xf>
    <xf numFmtId="1" fontId="25" fillId="0" borderId="0" xfId="0" applyNumberFormat="1" applyFont="1" applyFill="1" applyAlignment="1">
      <alignment/>
    </xf>
    <xf numFmtId="177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24" fillId="24" borderId="0" xfId="0" applyNumberFormat="1" applyFont="1" applyFill="1" applyAlignment="1">
      <alignment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27" fillId="24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177" fontId="5" fillId="0" borderId="18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Alignment="1">
      <alignment/>
    </xf>
    <xf numFmtId="0" fontId="1" fillId="24" borderId="0" xfId="0" applyNumberFormat="1" applyFont="1" applyFill="1" applyAlignment="1">
      <alignment horizontal="right" vertical="center"/>
    </xf>
    <xf numFmtId="0" fontId="1" fillId="24" borderId="0" xfId="0" applyNumberFormat="1" applyFont="1" applyFill="1" applyAlignment="1">
      <alignment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 wrapText="1"/>
    </xf>
    <xf numFmtId="177" fontId="1" fillId="0" borderId="17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15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1" fontId="28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24" borderId="0" xfId="0" applyNumberFormat="1" applyFont="1" applyFill="1" applyAlignment="1">
      <alignment horizontal="right" vertical="center"/>
    </xf>
    <xf numFmtId="1" fontId="5" fillId="0" borderId="11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0" fontId="27" fillId="0" borderId="0" xfId="0" applyNumberFormat="1" applyFont="1" applyFill="1" applyAlignment="1">
      <alignment/>
    </xf>
    <xf numFmtId="0" fontId="27" fillId="24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vertical="center" wrapText="1"/>
      <protection/>
    </xf>
    <xf numFmtId="1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31" fillId="24" borderId="0" xfId="0" applyNumberFormat="1" applyFont="1" applyFill="1" applyAlignment="1" applyProtection="1">
      <alignment vertical="center" wrapText="1"/>
      <protection/>
    </xf>
    <xf numFmtId="0" fontId="32" fillId="24" borderId="0" xfId="0" applyNumberFormat="1" applyFont="1" applyFill="1" applyAlignment="1" applyProtection="1">
      <alignment vertical="center" wrapText="1"/>
      <protection/>
    </xf>
    <xf numFmtId="0" fontId="33" fillId="24" borderId="0" xfId="0" applyNumberFormat="1" applyFont="1" applyFill="1" applyAlignment="1">
      <alignment/>
    </xf>
    <xf numFmtId="0" fontId="5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34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" fontId="34" fillId="0" borderId="0" xfId="0" applyNumberFormat="1" applyFont="1" applyFill="1" applyAlignment="1">
      <alignment/>
    </xf>
    <xf numFmtId="0" fontId="35" fillId="0" borderId="11" xfId="0" applyNumberFormat="1" applyFont="1" applyFill="1" applyBorder="1" applyAlignment="1">
      <alignment/>
    </xf>
    <xf numFmtId="0" fontId="36" fillId="0" borderId="11" xfId="0" applyNumberFormat="1" applyFont="1" applyFill="1" applyBorder="1" applyAlignment="1">
      <alignment horizontal="centerContinuous" vertical="center"/>
    </xf>
    <xf numFmtId="0" fontId="36" fillId="0" borderId="11" xfId="0" applyNumberFormat="1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35" fillId="0" borderId="11" xfId="0" applyNumberFormat="1" applyFont="1" applyFill="1" applyBorder="1" applyAlignment="1">
      <alignment horizontal="centerContinuous" vertical="center"/>
    </xf>
    <xf numFmtId="0" fontId="37" fillId="0" borderId="11" xfId="0" applyNumberFormat="1" applyFont="1" applyFill="1" applyBorder="1" applyAlignment="1">
      <alignment horizontal="centerContinuous" vertical="center"/>
    </xf>
    <xf numFmtId="1" fontId="28" fillId="0" borderId="11" xfId="0" applyNumberFormat="1" applyFont="1" applyFill="1" applyBorder="1" applyAlignment="1">
      <alignment horizontal="centerContinuous" vertical="center"/>
    </xf>
    <xf numFmtId="1" fontId="38" fillId="0" borderId="0" xfId="0" applyNumberFormat="1" applyFont="1" applyFill="1" applyAlignment="1">
      <alignment/>
    </xf>
    <xf numFmtId="0" fontId="5" fillId="0" borderId="0" xfId="43">
      <alignment/>
      <protection/>
    </xf>
    <xf numFmtId="179" fontId="5" fillId="0" borderId="0" xfId="43" applyNumberFormat="1">
      <alignment/>
      <protection/>
    </xf>
    <xf numFmtId="1" fontId="0" fillId="0" borderId="0" xfId="44" applyNumberFormat="1" applyFill="1">
      <alignment/>
      <protection/>
    </xf>
    <xf numFmtId="0" fontId="5" fillId="0" borderId="10" xfId="44" applyNumberFormat="1" applyFont="1" applyFill="1" applyBorder="1" applyAlignment="1" applyProtection="1">
      <alignment horizontal="left"/>
      <protection/>
    </xf>
    <xf numFmtId="0" fontId="5" fillId="24" borderId="0" xfId="44" applyNumberFormat="1" applyFont="1" applyFill="1" applyAlignment="1">
      <alignment/>
      <protection/>
    </xf>
    <xf numFmtId="0" fontId="27" fillId="24" borderId="0" xfId="44" applyNumberFormat="1" applyFont="1" applyFill="1">
      <alignment/>
      <protection/>
    </xf>
    <xf numFmtId="0" fontId="29" fillId="0" borderId="0" xfId="44" applyNumberFormat="1" applyFont="1" applyFill="1" applyAlignment="1" applyProtection="1">
      <alignment horizontal="center" vertical="center"/>
      <protection/>
    </xf>
    <xf numFmtId="0" fontId="39" fillId="0" borderId="11" xfId="40" applyNumberFormat="1" applyFont="1" applyFill="1" applyBorder="1" applyAlignment="1" applyProtection="1">
      <alignment horizontal="centerContinuous" vertical="center"/>
      <protection/>
    </xf>
    <xf numFmtId="0" fontId="39" fillId="0" borderId="11" xfId="40" applyNumberFormat="1" applyFont="1" applyFill="1" applyBorder="1" applyAlignment="1" applyProtection="1">
      <alignment horizontal="center" vertical="center" wrapText="1"/>
      <protection/>
    </xf>
    <xf numFmtId="0" fontId="39" fillId="0" borderId="17" xfId="40" applyNumberFormat="1" applyFont="1" applyFill="1" applyBorder="1" applyAlignment="1" applyProtection="1">
      <alignment horizontal="center" vertical="center" wrapText="1"/>
      <protection/>
    </xf>
    <xf numFmtId="0" fontId="39" fillId="0" borderId="16" xfId="40" applyNumberFormat="1" applyFont="1" applyFill="1" applyBorder="1" applyAlignment="1" applyProtection="1">
      <alignment horizontal="center" vertical="center" wrapText="1"/>
      <protection/>
    </xf>
    <xf numFmtId="0" fontId="39" fillId="0" borderId="16" xfId="40" applyNumberFormat="1" applyFont="1" applyFill="1" applyBorder="1" applyAlignment="1" applyProtection="1">
      <alignment horizontal="centerContinuous" vertical="center"/>
      <protection/>
    </xf>
    <xf numFmtId="0" fontId="39" fillId="0" borderId="22" xfId="40" applyNumberFormat="1" applyFont="1" applyFill="1" applyBorder="1" applyAlignment="1" applyProtection="1">
      <alignment horizontal="centerContinuous" vertical="center"/>
      <protection/>
    </xf>
    <xf numFmtId="0" fontId="39" fillId="0" borderId="17" xfId="40" applyNumberFormat="1" applyFont="1" applyFill="1" applyBorder="1" applyAlignment="1" applyProtection="1">
      <alignment horizontal="centerContinuous" vertical="center"/>
      <protection/>
    </xf>
    <xf numFmtId="0" fontId="39" fillId="0" borderId="11" xfId="40" applyFont="1" applyBorder="1" applyAlignment="1">
      <alignment horizontal="centerContinuous" vertical="center"/>
      <protection/>
    </xf>
    <xf numFmtId="0" fontId="39" fillId="0" borderId="12" xfId="40" applyNumberFormat="1" applyFont="1" applyFill="1" applyBorder="1" applyAlignment="1" applyProtection="1">
      <alignment horizontal="centerContinuous" vertical="center"/>
      <protection/>
    </xf>
    <xf numFmtId="0" fontId="39" fillId="0" borderId="20" xfId="40" applyNumberFormat="1" applyFont="1" applyFill="1" applyBorder="1" applyAlignment="1" applyProtection="1">
      <alignment horizontal="centerContinuous" vertical="center"/>
      <protection/>
    </xf>
    <xf numFmtId="0" fontId="39" fillId="0" borderId="19" xfId="40" applyNumberFormat="1" applyFont="1" applyFill="1" applyBorder="1" applyAlignment="1" applyProtection="1">
      <alignment horizontal="centerContinuous" vertical="center"/>
      <protection/>
    </xf>
    <xf numFmtId="0" fontId="39" fillId="0" borderId="14" xfId="40" applyNumberFormat="1" applyFont="1" applyFill="1" applyBorder="1" applyAlignment="1" applyProtection="1">
      <alignment horizontal="center" vertical="center" wrapText="1"/>
      <protection/>
    </xf>
    <xf numFmtId="0" fontId="39" fillId="0" borderId="0" xfId="40" applyNumberFormat="1" applyFont="1" applyFill="1" applyAlignment="1" applyProtection="1">
      <alignment horizontal="center" vertical="center" wrapText="1"/>
      <protection/>
    </xf>
    <xf numFmtId="0" fontId="39" fillId="0" borderId="16" xfId="40" applyNumberFormat="1" applyFont="1" applyFill="1" applyBorder="1" applyAlignment="1" applyProtection="1">
      <alignment vertical="center" wrapText="1"/>
      <protection/>
    </xf>
    <xf numFmtId="0" fontId="39" fillId="0" borderId="13" xfId="40" applyNumberFormat="1" applyFont="1" applyFill="1" applyBorder="1" applyAlignment="1" applyProtection="1">
      <alignment vertical="center" wrapText="1"/>
      <protection/>
    </xf>
    <xf numFmtId="1" fontId="24" fillId="0" borderId="0" xfId="0" applyNumberFormat="1" applyFont="1" applyFill="1" applyAlignment="1">
      <alignment/>
    </xf>
    <xf numFmtId="0" fontId="27" fillId="0" borderId="0" xfId="43" applyFont="1">
      <alignment/>
      <protection/>
    </xf>
    <xf numFmtId="0" fontId="40" fillId="0" borderId="17" xfId="40" applyNumberFormat="1" applyFont="1" applyFill="1" applyBorder="1" applyAlignment="1" applyProtection="1">
      <alignment horizontal="center" vertical="center" wrapText="1"/>
      <protection/>
    </xf>
    <xf numFmtId="0" fontId="40" fillId="0" borderId="11" xfId="40" applyNumberFormat="1" applyFont="1" applyFill="1" applyBorder="1" applyAlignment="1" applyProtection="1">
      <alignment horizontal="centerContinuous" vertical="center"/>
      <protection/>
    </xf>
    <xf numFmtId="0" fontId="27" fillId="24" borderId="0" xfId="44" applyNumberFormat="1" applyFont="1" applyFill="1" applyAlignment="1">
      <alignment/>
      <protection/>
    </xf>
    <xf numFmtId="0" fontId="5" fillId="0" borderId="0" xfId="43" applyFont="1">
      <alignment/>
      <protection/>
    </xf>
    <xf numFmtId="1" fontId="0" fillId="0" borderId="0" xfId="44" applyNumberFormat="1" applyFont="1" applyFill="1">
      <alignment/>
      <protection/>
    </xf>
    <xf numFmtId="49" fontId="39" fillId="0" borderId="19" xfId="41" applyNumberFormat="1" applyFont="1" applyFill="1" applyBorder="1" applyAlignment="1" applyProtection="1">
      <alignment vertical="center" wrapText="1"/>
      <protection/>
    </xf>
    <xf numFmtId="49" fontId="42" fillId="0" borderId="15" xfId="41" applyNumberFormat="1" applyFont="1" applyFill="1" applyBorder="1" applyAlignment="1" applyProtection="1">
      <alignment vertical="center" wrapText="1"/>
      <protection/>
    </xf>
    <xf numFmtId="49" fontId="39" fillId="0" borderId="18" xfId="41" applyNumberFormat="1" applyFont="1" applyFill="1" applyBorder="1" applyAlignment="1" applyProtection="1">
      <alignment vertical="center" wrapText="1"/>
      <protection/>
    </xf>
    <xf numFmtId="49" fontId="39" fillId="0" borderId="11" xfId="41" applyNumberFormat="1" applyFont="1" applyFill="1" applyBorder="1" applyAlignment="1" applyProtection="1">
      <alignment vertical="center" wrapText="1"/>
      <protection/>
    </xf>
    <xf numFmtId="177" fontId="5" fillId="0" borderId="16" xfId="0" applyNumberFormat="1" applyFont="1" applyFill="1" applyBorder="1" applyAlignment="1" applyProtection="1">
      <alignment vertical="center" wrapText="1"/>
      <protection/>
    </xf>
    <xf numFmtId="179" fontId="0" fillId="0" borderId="11" xfId="0" applyNumberFormat="1" applyFill="1" applyBorder="1" applyAlignment="1">
      <alignment/>
    </xf>
    <xf numFmtId="17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35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ill="1" applyBorder="1" applyAlignment="1">
      <alignment horizontal="center"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179" fontId="0" fillId="0" borderId="11" xfId="0" applyNumberFormat="1" applyFill="1" applyBorder="1" applyAlignment="1">
      <alignment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7" fontId="5" fillId="0" borderId="23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ill="1" applyAlignment="1">
      <alignment/>
    </xf>
    <xf numFmtId="1" fontId="0" fillId="0" borderId="16" xfId="0" applyNumberForma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49" fontId="43" fillId="0" borderId="18" xfId="41" applyNumberFormat="1" applyFont="1" applyFill="1" applyBorder="1" applyAlignment="1" applyProtection="1">
      <alignment vertical="center" wrapText="1"/>
      <protection/>
    </xf>
    <xf numFmtId="49" fontId="43" fillId="0" borderId="11" xfId="41" applyNumberFormat="1" applyFont="1" applyFill="1" applyBorder="1" applyAlignment="1" applyProtection="1">
      <alignment vertical="center" wrapText="1"/>
      <protection/>
    </xf>
    <xf numFmtId="49" fontId="44" fillId="0" borderId="15" xfId="41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>
      <alignment/>
    </xf>
    <xf numFmtId="49" fontId="43" fillId="0" borderId="18" xfId="40" applyNumberFormat="1" applyFont="1" applyFill="1" applyBorder="1" applyAlignment="1" applyProtection="1">
      <alignment vertical="center" wrapText="1"/>
      <protection/>
    </xf>
    <xf numFmtId="49" fontId="43" fillId="0" borderId="11" xfId="40" applyNumberFormat="1" applyFont="1" applyFill="1" applyBorder="1" applyAlignment="1" applyProtection="1">
      <alignment vertical="center" wrapText="1"/>
      <protection/>
    </xf>
    <xf numFmtId="49" fontId="43" fillId="0" borderId="15" xfId="40" applyNumberFormat="1" applyFont="1" applyFill="1" applyBorder="1" applyAlignment="1" applyProtection="1">
      <alignment vertical="center" wrapText="1"/>
      <protection/>
    </xf>
    <xf numFmtId="49" fontId="44" fillId="0" borderId="15" xfId="40" applyNumberFormat="1" applyFont="1" applyFill="1" applyBorder="1" applyAlignment="1" applyProtection="1">
      <alignment vertical="center" wrapText="1"/>
      <protection/>
    </xf>
    <xf numFmtId="179" fontId="1" fillId="0" borderId="16" xfId="0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49" fontId="44" fillId="0" borderId="11" xfId="42" applyNumberFormat="1" applyFont="1" applyFill="1" applyBorder="1" applyAlignment="1" applyProtection="1">
      <alignment vertical="center" wrapText="1"/>
      <protection/>
    </xf>
    <xf numFmtId="49" fontId="43" fillId="0" borderId="11" xfId="42" applyNumberFormat="1" applyFont="1" applyFill="1" applyBorder="1" applyAlignment="1" applyProtection="1">
      <alignment vertical="center" wrapText="1"/>
      <protection/>
    </xf>
    <xf numFmtId="49" fontId="43" fillId="0" borderId="18" xfId="42" applyNumberFormat="1" applyFont="1" applyFill="1" applyBorder="1" applyAlignment="1" applyProtection="1">
      <alignment vertical="center" wrapText="1"/>
      <protection/>
    </xf>
    <xf numFmtId="49" fontId="43" fillId="0" borderId="10" xfId="42" applyNumberFormat="1" applyFont="1" applyFill="1" applyBorder="1" applyAlignment="1" applyProtection="1">
      <alignment vertical="center" wrapText="1"/>
      <protection/>
    </xf>
    <xf numFmtId="1" fontId="1" fillId="0" borderId="15" xfId="0" applyNumberFormat="1" applyFont="1" applyFill="1" applyBorder="1" applyAlignment="1">
      <alignment/>
    </xf>
    <xf numFmtId="177" fontId="1" fillId="0" borderId="2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0" xfId="43" applyFont="1">
      <alignment/>
      <protection/>
    </xf>
    <xf numFmtId="179" fontId="1" fillId="0" borderId="0" xfId="43" applyNumberFormat="1" applyFont="1">
      <alignment/>
      <protection/>
    </xf>
    <xf numFmtId="0" fontId="35" fillId="0" borderId="0" xfId="43" applyFont="1">
      <alignment/>
      <protection/>
    </xf>
    <xf numFmtId="179" fontId="43" fillId="0" borderId="11" xfId="40" applyNumberFormat="1" applyFont="1" applyFill="1" applyBorder="1" applyAlignment="1" applyProtection="1">
      <alignment vertical="center" wrapText="1"/>
      <protection/>
    </xf>
    <xf numFmtId="179" fontId="43" fillId="0" borderId="12" xfId="40" applyNumberFormat="1" applyFont="1" applyFill="1" applyBorder="1" applyAlignment="1" applyProtection="1">
      <alignment vertical="center" wrapText="1"/>
      <protection/>
    </xf>
    <xf numFmtId="179" fontId="45" fillId="0" borderId="11" xfId="40" applyNumberFormat="1" applyFont="1" applyFill="1" applyBorder="1" applyAlignment="1" applyProtection="1">
      <alignment vertical="center" wrapText="1"/>
      <protection/>
    </xf>
    <xf numFmtId="179" fontId="45" fillId="0" borderId="12" xfId="40" applyNumberFormat="1" applyFont="1" applyFill="1" applyBorder="1" applyAlignment="1" applyProtection="1">
      <alignment vertical="center" wrapText="1"/>
      <protection/>
    </xf>
    <xf numFmtId="179" fontId="43" fillId="0" borderId="15" xfId="40" applyNumberFormat="1" applyFont="1" applyFill="1" applyBorder="1" applyAlignment="1" applyProtection="1">
      <alignment vertical="center" wrapText="1"/>
      <protection/>
    </xf>
    <xf numFmtId="4" fontId="43" fillId="0" borderId="11" xfId="40" applyNumberFormat="1" applyFont="1" applyFill="1" applyBorder="1" applyAlignment="1" applyProtection="1">
      <alignment vertical="center" wrapText="1"/>
      <protection/>
    </xf>
    <xf numFmtId="4" fontId="43" fillId="0" borderId="12" xfId="40" applyNumberFormat="1" applyFont="1" applyFill="1" applyBorder="1" applyAlignment="1" applyProtection="1">
      <alignment vertical="center" wrapText="1"/>
      <protection/>
    </xf>
    <xf numFmtId="4" fontId="45" fillId="0" borderId="11" xfId="40" applyNumberFormat="1" applyFont="1" applyFill="1" applyBorder="1" applyAlignment="1" applyProtection="1">
      <alignment vertical="center" wrapText="1"/>
      <protection/>
    </xf>
    <xf numFmtId="4" fontId="43" fillId="0" borderId="22" xfId="40" applyNumberFormat="1" applyFont="1" applyFill="1" applyBorder="1" applyAlignment="1" applyProtection="1">
      <alignment vertical="center" wrapText="1"/>
      <protection/>
    </xf>
    <xf numFmtId="49" fontId="43" fillId="0" borderId="19" xfId="40" applyNumberFormat="1" applyFont="1" applyFill="1" applyBorder="1" applyAlignment="1" applyProtection="1">
      <alignment vertical="center" wrapText="1"/>
      <protection/>
    </xf>
    <xf numFmtId="49" fontId="43" fillId="0" borderId="24" xfId="4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/>
    </xf>
    <xf numFmtId="1" fontId="34" fillId="0" borderId="0" xfId="0" applyNumberFormat="1" applyFont="1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Fill="1" applyBorder="1" applyAlignment="1" applyProtection="1">
      <alignment horizontal="center" vertical="center" wrapText="1"/>
      <protection/>
    </xf>
    <xf numFmtId="178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6" xfId="0" applyNumberFormat="1" applyFont="1" applyFill="1" applyBorder="1" applyAlignment="1" applyProtection="1">
      <alignment horizontal="center" vertical="center" wrapText="1"/>
      <protection/>
    </xf>
    <xf numFmtId="1" fontId="38" fillId="0" borderId="0" xfId="0" applyNumberFormat="1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1" fontId="34" fillId="0" borderId="0" xfId="44" applyNumberFormat="1" applyFont="1" applyFill="1" applyAlignment="1">
      <alignment horizontal="left"/>
      <protection/>
    </xf>
    <xf numFmtId="1" fontId="26" fillId="0" borderId="0" xfId="44" applyNumberFormat="1" applyFont="1" applyFill="1" applyAlignment="1">
      <alignment horizontal="left"/>
      <protection/>
    </xf>
    <xf numFmtId="1" fontId="0" fillId="0" borderId="0" xfId="44" applyNumberFormat="1" applyFill="1" applyAlignment="1">
      <alignment horizontal="right"/>
      <protection/>
    </xf>
    <xf numFmtId="1" fontId="24" fillId="0" borderId="0" xfId="44" applyNumberFormat="1" applyFont="1" applyFill="1" applyAlignment="1">
      <alignment horizontal="right"/>
      <protection/>
    </xf>
    <xf numFmtId="1" fontId="0" fillId="0" borderId="0" xfId="44" applyNumberFormat="1" applyFont="1" applyFill="1" applyAlignment="1">
      <alignment horizontal="right"/>
      <protection/>
    </xf>
    <xf numFmtId="0" fontId="29" fillId="0" borderId="0" xfId="44" applyNumberFormat="1" applyFont="1" applyFill="1" applyAlignment="1" applyProtection="1">
      <alignment horizontal="center" vertical="center"/>
      <protection/>
    </xf>
    <xf numFmtId="0" fontId="41" fillId="0" borderId="0" xfId="44" applyNumberFormat="1" applyFont="1" applyFill="1" applyAlignment="1" applyProtection="1">
      <alignment horizontal="center" vertical="center"/>
      <protection/>
    </xf>
    <xf numFmtId="0" fontId="1" fillId="0" borderId="0" xfId="44" applyNumberFormat="1" applyFont="1" applyFill="1" applyAlignment="1">
      <alignment horizontal="right"/>
      <protection/>
    </xf>
    <xf numFmtId="0" fontId="39" fillId="0" borderId="12" xfId="40" applyNumberFormat="1" applyFont="1" applyFill="1" applyBorder="1" applyAlignment="1" applyProtection="1">
      <alignment horizontal="center" vertical="center" wrapText="1"/>
      <protection/>
    </xf>
    <xf numFmtId="0" fontId="39" fillId="0" borderId="20" xfId="40" applyNumberFormat="1" applyFont="1" applyFill="1" applyBorder="1" applyAlignment="1" applyProtection="1">
      <alignment horizontal="center" vertical="center" wrapText="1"/>
      <protection/>
    </xf>
    <xf numFmtId="0" fontId="39" fillId="0" borderId="11" xfId="40" applyNumberFormat="1" applyFont="1" applyFill="1" applyBorder="1" applyAlignment="1" applyProtection="1">
      <alignment horizontal="center" vertical="center" wrapText="1"/>
      <protection/>
    </xf>
    <xf numFmtId="0" fontId="40" fillId="0" borderId="21" xfId="40" applyNumberFormat="1" applyFont="1" applyFill="1" applyBorder="1" applyAlignment="1" applyProtection="1">
      <alignment horizontal="center" vertical="center" wrapText="1"/>
      <protection/>
    </xf>
    <xf numFmtId="0" fontId="39" fillId="0" borderId="13" xfId="40" applyNumberFormat="1" applyFont="1" applyFill="1" applyBorder="1" applyAlignment="1" applyProtection="1">
      <alignment horizontal="center" vertical="center" wrapText="1"/>
      <protection/>
    </xf>
    <xf numFmtId="0" fontId="39" fillId="0" borderId="14" xfId="4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39" fillId="0" borderId="15" xfId="40" applyNumberFormat="1" applyFont="1" applyFill="1" applyBorder="1" applyAlignment="1" applyProtection="1">
      <alignment horizontal="center" vertical="center" wrapText="1"/>
      <protection/>
    </xf>
    <xf numFmtId="0" fontId="39" fillId="0" borderId="17" xfId="40" applyNumberFormat="1" applyFont="1" applyFill="1" applyBorder="1" applyAlignment="1" applyProtection="1">
      <alignment horizontal="center" vertical="center" wrapText="1"/>
      <protection/>
    </xf>
    <xf numFmtId="0" fontId="40" fillId="0" borderId="20" xfId="40" applyNumberFormat="1" applyFont="1" applyFill="1" applyBorder="1" applyAlignment="1" applyProtection="1">
      <alignment horizontal="center" vertical="center" wrapText="1"/>
      <protection/>
    </xf>
    <xf numFmtId="0" fontId="40" fillId="0" borderId="17" xfId="40" applyNumberFormat="1" applyFont="1" applyFill="1" applyBorder="1" applyAlignment="1" applyProtection="1">
      <alignment horizontal="center" vertical="center" wrapText="1"/>
      <protection/>
    </xf>
    <xf numFmtId="0" fontId="39" fillId="0" borderId="16" xfId="40" applyNumberFormat="1" applyFont="1" applyFill="1" applyBorder="1" applyAlignment="1" applyProtection="1">
      <alignment horizontal="center" vertical="center" wrapText="1"/>
      <protection/>
    </xf>
    <xf numFmtId="0" fontId="39" fillId="0" borderId="18" xfId="40" applyNumberFormat="1" applyFont="1" applyFill="1" applyBorder="1" applyAlignment="1" applyProtection="1">
      <alignment horizontal="center" vertical="center" wrapText="1"/>
      <protection/>
    </xf>
    <xf numFmtId="0" fontId="39" fillId="0" borderId="22" xfId="40" applyNumberFormat="1" applyFont="1" applyFill="1" applyBorder="1" applyAlignment="1" applyProtection="1">
      <alignment horizontal="center" vertical="center" wrapText="1"/>
      <protection/>
    </xf>
    <xf numFmtId="0" fontId="39" fillId="0" borderId="19" xfId="40" applyNumberFormat="1" applyFont="1" applyFill="1" applyBorder="1" applyAlignment="1" applyProtection="1">
      <alignment horizontal="center" vertical="center" wrapText="1"/>
      <protection/>
    </xf>
    <xf numFmtId="1" fontId="34" fillId="0" borderId="0" xfId="0" applyNumberFormat="1" applyFont="1" applyFill="1" applyAlignment="1">
      <alignment horizontal="left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38" fillId="0" borderId="0" xfId="0" applyNumberFormat="1" applyFont="1" applyFill="1" applyAlignment="1">
      <alignment horizontal="left"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_1" xfId="40"/>
    <cellStyle name="常规_3-1" xfId="41"/>
    <cellStyle name="常规_3-2" xfId="42"/>
    <cellStyle name="常规_Sheet1" xfId="43"/>
    <cellStyle name="常规_支出预算表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7">
      <selection activeCell="A8" sqref="A8"/>
    </sheetView>
  </sheetViews>
  <sheetFormatPr defaultColWidth="6.875" defaultRowHeight="14.25"/>
  <cols>
    <col min="1" max="1" width="122.875" style="2" customWidth="1"/>
    <col min="2" max="2" width="6.875" style="2" bestFit="1" customWidth="1"/>
    <col min="3" max="16384" width="6.875" style="2" customWidth="1"/>
  </cols>
  <sheetData>
    <row r="1" ht="14.25">
      <c r="A1" s="1"/>
    </row>
    <row r="3" ht="63.75" customHeight="1">
      <c r="A3" s="3" t="s">
        <v>307</v>
      </c>
    </row>
    <row r="4" ht="107.25" customHeight="1">
      <c r="A4" s="4" t="s">
        <v>0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308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9" sqref="K9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246" width="6.875" style="2" bestFit="1" customWidth="1"/>
    <col min="247" max="16384" width="6.875" style="2" customWidth="1"/>
  </cols>
  <sheetData>
    <row r="1" spans="1:3" ht="25.5" customHeight="1">
      <c r="A1" s="237" t="s">
        <v>295</v>
      </c>
      <c r="B1" s="237"/>
      <c r="C1" s="237"/>
    </row>
    <row r="2" spans="1:245" ht="19.5" customHeight="1">
      <c r="A2" s="24"/>
      <c r="B2" s="25"/>
      <c r="C2" s="25"/>
      <c r="D2" s="25"/>
      <c r="E2" s="25"/>
      <c r="F2" s="25"/>
      <c r="G2" s="25"/>
      <c r="H2" s="73" t="s">
        <v>296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93" t="s">
        <v>297</v>
      </c>
      <c r="B3" s="193"/>
      <c r="C3" s="193"/>
      <c r="D3" s="193"/>
      <c r="E3" s="193"/>
      <c r="F3" s="193"/>
      <c r="G3" s="193"/>
      <c r="H3" s="19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298</v>
      </c>
      <c r="B4" s="28"/>
      <c r="C4" s="28"/>
      <c r="D4" s="28"/>
      <c r="E4" s="28"/>
      <c r="F4" s="78"/>
      <c r="G4" s="78"/>
      <c r="H4" s="13" t="s">
        <v>4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37</v>
      </c>
      <c r="B5" s="32"/>
      <c r="C5" s="32"/>
      <c r="D5" s="33"/>
      <c r="E5" s="34"/>
      <c r="F5" s="199" t="s">
        <v>299</v>
      </c>
      <c r="G5" s="199"/>
      <c r="H5" s="19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48</v>
      </c>
      <c r="B6" s="74"/>
      <c r="C6" s="75"/>
      <c r="D6" s="238" t="s">
        <v>49</v>
      </c>
      <c r="E6" s="196" t="s">
        <v>148</v>
      </c>
      <c r="F6" s="195" t="s">
        <v>38</v>
      </c>
      <c r="G6" s="195" t="s">
        <v>144</v>
      </c>
      <c r="H6" s="199" t="s">
        <v>145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58</v>
      </c>
      <c r="B7" s="38" t="s">
        <v>59</v>
      </c>
      <c r="C7" s="40" t="s">
        <v>60</v>
      </c>
      <c r="D7" s="239"/>
      <c r="E7" s="197"/>
      <c r="F7" s="198"/>
      <c r="G7" s="198"/>
      <c r="H7" s="200"/>
      <c r="I7" s="7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1" customHeight="1">
      <c r="A8" s="41"/>
      <c r="B8" s="41"/>
      <c r="C8" s="41"/>
      <c r="D8" s="41"/>
      <c r="E8" s="41"/>
      <c r="F8" s="43"/>
      <c r="G8" s="44"/>
      <c r="H8" s="43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1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1" customHeight="1">
      <c r="A10" s="41"/>
      <c r="B10" s="41"/>
      <c r="C10" s="41"/>
      <c r="D10" s="41"/>
      <c r="E10" s="41"/>
      <c r="F10" s="43"/>
      <c r="G10" s="44"/>
      <c r="H10" s="43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</row>
    <row r="11" spans="1:245" ht="21" customHeight="1">
      <c r="A11" s="41"/>
      <c r="B11" s="41"/>
      <c r="C11" s="41"/>
      <c r="D11" s="41"/>
      <c r="E11" s="41"/>
      <c r="F11" s="43"/>
      <c r="G11" s="44"/>
      <c r="H11" s="43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</row>
    <row r="12" spans="1:245" ht="21" customHeight="1">
      <c r="A12" s="41"/>
      <c r="B12" s="41"/>
      <c r="C12" s="41"/>
      <c r="D12" s="41"/>
      <c r="E12" s="41"/>
      <c r="F12" s="43"/>
      <c r="G12" s="44"/>
      <c r="H12" s="43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</row>
    <row r="13" spans="1:245" ht="21" customHeight="1">
      <c r="A13" s="41"/>
      <c r="B13" s="41"/>
      <c r="C13" s="41"/>
      <c r="D13" s="41"/>
      <c r="E13" s="41"/>
      <c r="F13" s="43"/>
      <c r="G13" s="44"/>
      <c r="H13" s="43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</row>
    <row r="14" spans="1:245" ht="21" customHeight="1">
      <c r="A14" s="41"/>
      <c r="B14" s="41"/>
      <c r="C14" s="41"/>
      <c r="D14" s="41"/>
      <c r="E14" s="41"/>
      <c r="F14" s="43"/>
      <c r="G14" s="44"/>
      <c r="H14" s="43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</row>
    <row r="15" spans="1:245" ht="21" customHeight="1">
      <c r="A15" s="41"/>
      <c r="B15" s="41"/>
      <c r="C15" s="41"/>
      <c r="D15" s="41"/>
      <c r="E15" s="41"/>
      <c r="F15" s="43"/>
      <c r="G15" s="44"/>
      <c r="H15" s="43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</row>
    <row r="16" spans="1:245" ht="21" customHeight="1">
      <c r="A16" s="41"/>
      <c r="B16" s="41"/>
      <c r="C16" s="41"/>
      <c r="D16" s="41"/>
      <c r="E16" s="41"/>
      <c r="F16" s="43"/>
      <c r="G16" s="44"/>
      <c r="H16" s="43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</row>
    <row r="17" spans="1:245" ht="21" customHeight="1">
      <c r="A17" s="41"/>
      <c r="B17" s="41"/>
      <c r="C17" s="41"/>
      <c r="D17" s="41"/>
      <c r="E17" s="41"/>
      <c r="F17" s="43"/>
      <c r="G17" s="44"/>
      <c r="H17" s="43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</row>
    <row r="18" spans="1:245" ht="21" customHeight="1">
      <c r="A18" s="41"/>
      <c r="B18" s="41"/>
      <c r="C18" s="41"/>
      <c r="D18" s="41"/>
      <c r="E18" s="41"/>
      <c r="F18" s="43"/>
      <c r="G18" s="44"/>
      <c r="H18" s="43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</row>
    <row r="19" spans="1:245" ht="21" customHeight="1">
      <c r="A19" s="41"/>
      <c r="B19" s="41"/>
      <c r="C19" s="41"/>
      <c r="D19" s="41"/>
      <c r="E19" s="41"/>
      <c r="F19" s="43"/>
      <c r="G19" s="44"/>
      <c r="H19" s="43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</row>
    <row r="20" spans="1:245" ht="21" customHeight="1">
      <c r="A20" s="41"/>
      <c r="B20" s="41"/>
      <c r="C20" s="41"/>
      <c r="D20" s="41"/>
      <c r="E20" s="41"/>
      <c r="F20" s="43"/>
      <c r="G20" s="44"/>
      <c r="H20" s="43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</row>
    <row r="21" spans="1:245" ht="21" customHeight="1">
      <c r="A21" s="41"/>
      <c r="B21" s="41"/>
      <c r="C21" s="41"/>
      <c r="D21" s="41"/>
      <c r="E21" s="41"/>
      <c r="F21" s="43"/>
      <c r="G21" s="44"/>
      <c r="H21" s="43"/>
      <c r="I21" s="89"/>
      <c r="J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</row>
    <row r="22" spans="1:245" ht="19.5" customHeight="1">
      <c r="A22" s="89"/>
      <c r="B22" s="89"/>
      <c r="C22" s="89"/>
      <c r="D22" s="88"/>
      <c r="E22" s="88"/>
      <c r="F22" s="88"/>
      <c r="G22" s="88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</row>
    <row r="23" spans="1:245" ht="19.5" customHeight="1">
      <c r="A23" s="89"/>
      <c r="B23" s="89"/>
      <c r="C23" s="89"/>
      <c r="D23" s="89"/>
      <c r="E23" s="89"/>
      <c r="F23" s="89"/>
      <c r="G23" s="89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</row>
    <row r="24" spans="1:245" ht="19.5" customHeight="1">
      <c r="A24" s="89"/>
      <c r="B24" s="89"/>
      <c r="C24" s="89"/>
      <c r="D24" s="88"/>
      <c r="E24" s="88"/>
      <c r="F24" s="88"/>
      <c r="G24" s="88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</row>
    <row r="25" spans="1:245" ht="19.5" customHeight="1">
      <c r="A25" s="89"/>
      <c r="B25" s="89"/>
      <c r="C25" s="89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</row>
    <row r="26" spans="1:245" ht="19.5" customHeight="1">
      <c r="A26" s="89"/>
      <c r="B26" s="89"/>
      <c r="C26" s="89"/>
      <c r="D26" s="89"/>
      <c r="E26" s="89"/>
      <c r="F26" s="89"/>
      <c r="G26" s="89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</row>
    <row r="27" spans="1:245" ht="19.5" customHeight="1">
      <c r="A27" s="89"/>
      <c r="B27" s="89"/>
      <c r="C27" s="89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</row>
    <row r="28" spans="1:245" ht="19.5" customHeight="1">
      <c r="A28" s="89"/>
      <c r="B28" s="89"/>
      <c r="C28" s="89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</row>
    <row r="29" spans="1:245" ht="19.5" customHeight="1">
      <c r="A29" s="89"/>
      <c r="B29" s="89"/>
      <c r="C29" s="89"/>
      <c r="D29" s="89"/>
      <c r="E29" s="89"/>
      <c r="F29" s="89"/>
      <c r="G29" s="89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</row>
    <row r="30" spans="1:245" ht="19.5" customHeight="1">
      <c r="A30" s="89"/>
      <c r="B30" s="89"/>
      <c r="C30" s="89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</row>
    <row r="31" spans="1:245" ht="19.5" customHeight="1">
      <c r="A31" s="89"/>
      <c r="B31" s="89"/>
      <c r="C31" s="89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</row>
    <row r="32" spans="1:245" ht="19.5" customHeight="1">
      <c r="A32" s="89"/>
      <c r="B32" s="89"/>
      <c r="C32" s="89"/>
      <c r="D32" s="89"/>
      <c r="E32" s="89"/>
      <c r="F32" s="89"/>
      <c r="G32" s="8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</row>
    <row r="33" spans="1:245" ht="19.5" customHeight="1">
      <c r="A33" s="89"/>
      <c r="B33" s="89"/>
      <c r="C33" s="89"/>
      <c r="D33" s="89"/>
      <c r="E33" s="90"/>
      <c r="F33" s="90"/>
      <c r="G33" s="90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</row>
    <row r="34" spans="1:245" ht="19.5" customHeight="1">
      <c r="A34" s="89"/>
      <c r="B34" s="89"/>
      <c r="C34" s="89"/>
      <c r="D34" s="89"/>
      <c r="E34" s="90"/>
      <c r="F34" s="90"/>
      <c r="G34" s="90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</row>
    <row r="35" spans="1:245" ht="19.5" customHeight="1">
      <c r="A35" s="89"/>
      <c r="B35" s="89"/>
      <c r="C35" s="89"/>
      <c r="D35" s="89"/>
      <c r="E35" s="89"/>
      <c r="F35" s="89"/>
      <c r="G35" s="89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</row>
    <row r="36" spans="1:245" ht="19.5" customHeight="1">
      <c r="A36" s="89"/>
      <c r="B36" s="89"/>
      <c r="C36" s="89"/>
      <c r="D36" s="89"/>
      <c r="E36" s="91"/>
      <c r="F36" s="91"/>
      <c r="G36" s="91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31"/>
      <c r="B37" s="31"/>
      <c r="C37" s="31"/>
      <c r="D37" s="31"/>
      <c r="E37" s="92"/>
      <c r="F37" s="92"/>
      <c r="G37" s="9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3"/>
      <c r="B38" s="93"/>
      <c r="C38" s="93"/>
      <c r="D38" s="93"/>
      <c r="E38" s="93"/>
      <c r="F38" s="93"/>
      <c r="G38" s="93"/>
      <c r="H38" s="94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1"/>
      <c r="B39" s="31"/>
      <c r="C39" s="31"/>
      <c r="D39" s="31"/>
      <c r="E39" s="31"/>
      <c r="F39" s="31"/>
      <c r="G39" s="31"/>
      <c r="H39" s="9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1"/>
      <c r="G40" s="31"/>
      <c r="H40" s="9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1"/>
      <c r="G41" s="31"/>
      <c r="H41" s="9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1"/>
      <c r="G42" s="31"/>
      <c r="H42" s="9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1"/>
      <c r="G43" s="31"/>
      <c r="H43" s="9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1"/>
      <c r="G44" s="31"/>
      <c r="H44" s="94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1"/>
      <c r="G45" s="31"/>
      <c r="H45" s="94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1"/>
      <c r="G46" s="31"/>
      <c r="H46" s="9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1"/>
      <c r="G47" s="31"/>
      <c r="H47" s="94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1"/>
      <c r="G48" s="31"/>
      <c r="H48" s="94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1"/>
      <c r="G49" s="31"/>
      <c r="H49" s="94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0" width="6.875" style="2" bestFit="1" customWidth="1"/>
    <col min="11" max="16384" width="6.875" style="2" customWidth="1"/>
  </cols>
  <sheetData>
    <row r="1" ht="22.5" customHeight="1">
      <c r="A1" s="105" t="s">
        <v>300</v>
      </c>
    </row>
    <row r="2" spans="1:9" ht="19.5" customHeight="1">
      <c r="A2" s="12"/>
      <c r="B2" s="12"/>
      <c r="C2" s="12"/>
      <c r="D2" s="12"/>
      <c r="E2" s="65"/>
      <c r="F2" s="12"/>
      <c r="G2" s="12"/>
      <c r="H2" s="9" t="s">
        <v>301</v>
      </c>
      <c r="I2" s="66"/>
    </row>
    <row r="3" spans="1:9" ht="25.5" customHeight="1">
      <c r="A3" s="193" t="s">
        <v>302</v>
      </c>
      <c r="B3" s="193"/>
      <c r="C3" s="193"/>
      <c r="D3" s="193"/>
      <c r="E3" s="193"/>
      <c r="F3" s="193"/>
      <c r="G3" s="193"/>
      <c r="H3" s="193"/>
      <c r="I3" s="66"/>
    </row>
    <row r="4" spans="1:9" ht="19.5" customHeight="1">
      <c r="A4" s="78" t="s">
        <v>298</v>
      </c>
      <c r="B4" s="29"/>
      <c r="C4" s="29"/>
      <c r="D4" s="29"/>
      <c r="E4" s="29"/>
      <c r="F4" s="29"/>
      <c r="G4" s="29"/>
      <c r="H4" s="13" t="s">
        <v>4</v>
      </c>
      <c r="I4" s="66"/>
    </row>
    <row r="5" spans="1:9" ht="19.5" customHeight="1">
      <c r="A5" s="196" t="s">
        <v>287</v>
      </c>
      <c r="B5" s="196" t="s">
        <v>288</v>
      </c>
      <c r="C5" s="199" t="s">
        <v>289</v>
      </c>
      <c r="D5" s="199"/>
      <c r="E5" s="199"/>
      <c r="F5" s="199"/>
      <c r="G5" s="199"/>
      <c r="H5" s="199"/>
      <c r="I5" s="66"/>
    </row>
    <row r="6" spans="1:9" ht="19.5" customHeight="1">
      <c r="A6" s="196"/>
      <c r="B6" s="196"/>
      <c r="C6" s="240" t="s">
        <v>38</v>
      </c>
      <c r="D6" s="242" t="s">
        <v>290</v>
      </c>
      <c r="E6" s="79" t="s">
        <v>291</v>
      </c>
      <c r="F6" s="80"/>
      <c r="G6" s="80"/>
      <c r="H6" s="243" t="s">
        <v>200</v>
      </c>
      <c r="I6" s="66"/>
    </row>
    <row r="7" spans="1:9" ht="33.75" customHeight="1">
      <c r="A7" s="197"/>
      <c r="B7" s="197"/>
      <c r="C7" s="241"/>
      <c r="D7" s="198"/>
      <c r="E7" s="81" t="s">
        <v>53</v>
      </c>
      <c r="F7" s="82" t="s">
        <v>292</v>
      </c>
      <c r="G7" s="83" t="s">
        <v>293</v>
      </c>
      <c r="H7" s="236"/>
      <c r="I7" s="66"/>
    </row>
    <row r="8" spans="1:9" ht="19.5" customHeight="1">
      <c r="A8" s="64"/>
      <c r="B8" s="64"/>
      <c r="C8" s="43"/>
      <c r="D8" s="43"/>
      <c r="E8" s="43"/>
      <c r="F8" s="43"/>
      <c r="G8" s="43"/>
      <c r="H8" s="43"/>
      <c r="I8" s="72"/>
    </row>
    <row r="9" spans="1:9" ht="19.5" customHeight="1">
      <c r="A9" s="98"/>
      <c r="B9" s="98"/>
      <c r="C9" s="98"/>
      <c r="D9" s="98"/>
      <c r="E9" s="99"/>
      <c r="F9" s="98"/>
      <c r="G9" s="98"/>
      <c r="H9" s="101"/>
      <c r="I9" s="66"/>
    </row>
    <row r="10" spans="1:9" ht="19.5" customHeight="1">
      <c r="A10" s="98"/>
      <c r="B10" s="98"/>
      <c r="C10" s="98"/>
      <c r="D10" s="98"/>
      <c r="E10" s="99"/>
      <c r="F10" s="100"/>
      <c r="G10" s="100"/>
      <c r="H10" s="101"/>
      <c r="I10" s="85"/>
    </row>
    <row r="11" spans="1:9" ht="19.5" customHeight="1">
      <c r="A11" s="98"/>
      <c r="B11" s="98"/>
      <c r="C11" s="98"/>
      <c r="D11" s="98"/>
      <c r="E11" s="102"/>
      <c r="F11" s="98"/>
      <c r="G11" s="98"/>
      <c r="H11" s="101"/>
      <c r="I11" s="85"/>
    </row>
    <row r="12" spans="1:9" ht="19.5" customHeight="1">
      <c r="A12" s="98"/>
      <c r="B12" s="98"/>
      <c r="C12" s="98"/>
      <c r="D12" s="98"/>
      <c r="E12" s="102"/>
      <c r="F12" s="98"/>
      <c r="G12" s="98"/>
      <c r="H12" s="101"/>
      <c r="I12" s="85"/>
    </row>
    <row r="13" spans="1:9" ht="19.5" customHeight="1">
      <c r="A13" s="98"/>
      <c r="B13" s="98"/>
      <c r="C13" s="98"/>
      <c r="D13" s="98"/>
      <c r="E13" s="99"/>
      <c r="F13" s="98"/>
      <c r="G13" s="98"/>
      <c r="H13" s="101"/>
      <c r="I13" s="85"/>
    </row>
    <row r="14" spans="1:9" ht="19.5" customHeight="1">
      <c r="A14" s="98"/>
      <c r="B14" s="98"/>
      <c r="C14" s="98"/>
      <c r="D14" s="98"/>
      <c r="E14" s="99"/>
      <c r="F14" s="98"/>
      <c r="G14" s="98"/>
      <c r="H14" s="101"/>
      <c r="I14" s="85"/>
    </row>
    <row r="15" spans="1:9" ht="19.5" customHeight="1">
      <c r="A15" s="98"/>
      <c r="B15" s="98"/>
      <c r="C15" s="98"/>
      <c r="D15" s="98"/>
      <c r="E15" s="102"/>
      <c r="F15" s="98"/>
      <c r="G15" s="98"/>
      <c r="H15" s="101"/>
      <c r="I15" s="85"/>
    </row>
    <row r="16" spans="1:9" ht="19.5" customHeight="1">
      <c r="A16" s="98"/>
      <c r="B16" s="98"/>
      <c r="C16" s="98"/>
      <c r="D16" s="98"/>
      <c r="E16" s="102"/>
      <c r="F16" s="98"/>
      <c r="G16" s="98"/>
      <c r="H16" s="101"/>
      <c r="I16" s="85"/>
    </row>
    <row r="17" spans="1:9" ht="19.5" customHeight="1">
      <c r="A17" s="98"/>
      <c r="B17" s="98"/>
      <c r="C17" s="98"/>
      <c r="D17" s="98"/>
      <c r="E17" s="99"/>
      <c r="F17" s="98"/>
      <c r="G17" s="98"/>
      <c r="H17" s="101"/>
      <c r="I17" s="85"/>
    </row>
    <row r="18" spans="1:9" ht="19.5" customHeight="1">
      <c r="A18" s="98"/>
      <c r="B18" s="98"/>
      <c r="C18" s="98"/>
      <c r="D18" s="98"/>
      <c r="E18" s="99"/>
      <c r="F18" s="98"/>
      <c r="G18" s="98"/>
      <c r="H18" s="101"/>
      <c r="I18" s="85"/>
    </row>
    <row r="19" spans="1:9" ht="19.5" customHeight="1">
      <c r="A19" s="98"/>
      <c r="B19" s="98"/>
      <c r="C19" s="98"/>
      <c r="D19" s="98"/>
      <c r="E19" s="103"/>
      <c r="F19" s="98"/>
      <c r="G19" s="98"/>
      <c r="H19" s="101"/>
      <c r="I19" s="85"/>
    </row>
    <row r="20" spans="1:9" ht="19.5" customHeight="1">
      <c r="A20" s="98"/>
      <c r="B20" s="98"/>
      <c r="C20" s="98"/>
      <c r="D20" s="98"/>
      <c r="E20" s="102"/>
      <c r="F20" s="98"/>
      <c r="G20" s="98"/>
      <c r="H20" s="101"/>
      <c r="I20" s="85"/>
    </row>
    <row r="21" spans="1:9" ht="19.5" customHeight="1">
      <c r="A21" s="102"/>
      <c r="B21" s="102"/>
      <c r="C21" s="102"/>
      <c r="D21" s="102"/>
      <c r="E21" s="102"/>
      <c r="F21" s="98"/>
      <c r="G21" s="98"/>
      <c r="H21" s="101"/>
      <c r="I21" s="85"/>
    </row>
    <row r="22" spans="1:9" ht="19.5" customHeight="1">
      <c r="A22" s="101"/>
      <c r="B22" s="101"/>
      <c r="C22" s="101"/>
      <c r="D22" s="101"/>
      <c r="E22" s="104"/>
      <c r="F22" s="101"/>
      <c r="G22" s="101"/>
      <c r="H22" s="101"/>
      <c r="I22" s="85"/>
    </row>
    <row r="23" spans="1:9" ht="19.5" customHeight="1">
      <c r="A23" s="101"/>
      <c r="B23" s="101"/>
      <c r="C23" s="101"/>
      <c r="D23" s="101"/>
      <c r="E23" s="104"/>
      <c r="F23" s="101"/>
      <c r="G23" s="101"/>
      <c r="H23" s="101"/>
      <c r="I23" s="85"/>
    </row>
    <row r="24" spans="1:9" ht="19.5" customHeight="1">
      <c r="A24" s="101"/>
      <c r="B24" s="101"/>
      <c r="C24" s="101"/>
      <c r="D24" s="101"/>
      <c r="E24" s="104"/>
      <c r="F24" s="101"/>
      <c r="G24" s="101"/>
      <c r="H24" s="101"/>
      <c r="I24" s="85"/>
    </row>
    <row r="25" spans="1:9" ht="19.5" customHeight="1">
      <c r="A25" s="101"/>
      <c r="B25" s="101"/>
      <c r="C25" s="101"/>
      <c r="D25" s="101"/>
      <c r="E25" s="104"/>
      <c r="F25" s="101"/>
      <c r="G25" s="101"/>
      <c r="H25" s="101"/>
      <c r="I25" s="85"/>
    </row>
    <row r="26" spans="1:9" ht="19.5" customHeight="1">
      <c r="A26" s="85"/>
      <c r="B26" s="85"/>
      <c r="C26" s="85"/>
      <c r="D26" s="85"/>
      <c r="E26" s="86"/>
      <c r="F26" s="85"/>
      <c r="G26" s="85"/>
      <c r="H26" s="85"/>
      <c r="I26" s="85"/>
    </row>
    <row r="27" spans="1:9" ht="19.5" customHeight="1">
      <c r="A27" s="85"/>
      <c r="B27" s="85"/>
      <c r="C27" s="85"/>
      <c r="D27" s="85"/>
      <c r="E27" s="86"/>
      <c r="F27" s="85"/>
      <c r="G27" s="85"/>
      <c r="H27" s="85"/>
      <c r="I27" s="85"/>
    </row>
    <row r="28" spans="1:9" ht="19.5" customHeight="1">
      <c r="A28" s="85"/>
      <c r="B28" s="85"/>
      <c r="C28" s="85"/>
      <c r="D28" s="85"/>
      <c r="E28" s="86"/>
      <c r="F28" s="85"/>
      <c r="G28" s="85"/>
      <c r="H28" s="85"/>
      <c r="I28" s="85"/>
    </row>
    <row r="29" spans="1:9" ht="19.5" customHeight="1">
      <c r="A29" s="85"/>
      <c r="B29" s="85"/>
      <c r="C29" s="85"/>
      <c r="D29" s="85"/>
      <c r="E29" s="86"/>
      <c r="F29" s="85"/>
      <c r="G29" s="85"/>
      <c r="H29" s="85"/>
      <c r="I29" s="85"/>
    </row>
    <row r="30" spans="1:9" ht="19.5" customHeight="1">
      <c r="A30" s="85"/>
      <c r="B30" s="85"/>
      <c r="C30" s="85"/>
      <c r="D30" s="85"/>
      <c r="E30" s="86"/>
      <c r="F30" s="85"/>
      <c r="G30" s="85"/>
      <c r="H30" s="85"/>
      <c r="I30" s="85"/>
    </row>
    <row r="31" spans="1:9" ht="19.5" customHeight="1">
      <c r="A31" s="85"/>
      <c r="B31" s="85"/>
      <c r="C31" s="85"/>
      <c r="D31" s="85"/>
      <c r="E31" s="86"/>
      <c r="F31" s="85"/>
      <c r="G31" s="85"/>
      <c r="H31" s="85"/>
      <c r="I31" s="8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10" sqref="K10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246" width="6.875" style="2" bestFit="1" customWidth="1"/>
    <col min="247" max="16384" width="6.875" style="2" customWidth="1"/>
  </cols>
  <sheetData>
    <row r="1" spans="1:3" ht="19.5" customHeight="1">
      <c r="A1" s="237" t="s">
        <v>303</v>
      </c>
      <c r="B1" s="237"/>
      <c r="C1" s="237"/>
    </row>
    <row r="2" spans="1:245" ht="19.5" customHeight="1">
      <c r="A2" s="24"/>
      <c r="B2" s="25"/>
      <c r="C2" s="25"/>
      <c r="D2" s="25"/>
      <c r="E2" s="25"/>
      <c r="F2" s="25"/>
      <c r="G2" s="25"/>
      <c r="H2" s="73" t="s">
        <v>304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ht="19.5" customHeight="1">
      <c r="A3" s="193" t="s">
        <v>305</v>
      </c>
      <c r="B3" s="193"/>
      <c r="C3" s="193"/>
      <c r="D3" s="193"/>
      <c r="E3" s="193"/>
      <c r="F3" s="193"/>
      <c r="G3" s="193"/>
      <c r="H3" s="19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5" ht="19.5" customHeight="1">
      <c r="A4" s="28" t="s">
        <v>298</v>
      </c>
      <c r="B4" s="28"/>
      <c r="C4" s="28"/>
      <c r="D4" s="28"/>
      <c r="E4" s="28"/>
      <c r="F4" s="78"/>
      <c r="G4" s="78"/>
      <c r="H4" s="13" t="s">
        <v>4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</row>
    <row r="5" spans="1:245" ht="19.5" customHeight="1">
      <c r="A5" s="32" t="s">
        <v>37</v>
      </c>
      <c r="B5" s="32"/>
      <c r="C5" s="32"/>
      <c r="D5" s="33"/>
      <c r="E5" s="34"/>
      <c r="F5" s="199" t="s">
        <v>306</v>
      </c>
      <c r="G5" s="199"/>
      <c r="H5" s="19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</row>
    <row r="6" spans="1:245" ht="19.5" customHeight="1">
      <c r="A6" s="36" t="s">
        <v>48</v>
      </c>
      <c r="B6" s="74"/>
      <c r="C6" s="75"/>
      <c r="D6" s="238" t="s">
        <v>49</v>
      </c>
      <c r="E6" s="196" t="s">
        <v>148</v>
      </c>
      <c r="F6" s="195" t="s">
        <v>38</v>
      </c>
      <c r="G6" s="195" t="s">
        <v>144</v>
      </c>
      <c r="H6" s="199" t="s">
        <v>145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</row>
    <row r="7" spans="1:245" ht="19.5" customHeight="1">
      <c r="A7" s="39" t="s">
        <v>58</v>
      </c>
      <c r="B7" s="38" t="s">
        <v>59</v>
      </c>
      <c r="C7" s="40" t="s">
        <v>60</v>
      </c>
      <c r="D7" s="239"/>
      <c r="E7" s="197"/>
      <c r="F7" s="198"/>
      <c r="G7" s="198"/>
      <c r="H7" s="200"/>
      <c r="I7" s="76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24" customHeight="1">
      <c r="A8" s="41"/>
      <c r="B8" s="41"/>
      <c r="C8" s="41"/>
      <c r="D8" s="41"/>
      <c r="E8" s="41"/>
      <c r="F8" s="43"/>
      <c r="G8" s="44"/>
      <c r="H8" s="43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4" customHeight="1">
      <c r="A9" s="41"/>
      <c r="B9" s="41"/>
      <c r="C9" s="41"/>
      <c r="D9" s="41"/>
      <c r="E9" s="41"/>
      <c r="F9" s="43"/>
      <c r="G9" s="44"/>
      <c r="H9" s="4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24" customHeight="1">
      <c r="A10" s="41"/>
      <c r="B10" s="41"/>
      <c r="C10" s="41"/>
      <c r="D10" s="41"/>
      <c r="E10" s="41"/>
      <c r="F10" s="43"/>
      <c r="G10" s="44"/>
      <c r="H10" s="43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</row>
    <row r="11" spans="1:245" ht="24" customHeight="1">
      <c r="A11" s="41"/>
      <c r="B11" s="41"/>
      <c r="C11" s="41"/>
      <c r="D11" s="41"/>
      <c r="E11" s="41"/>
      <c r="F11" s="43"/>
      <c r="G11" s="44"/>
      <c r="H11" s="43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</row>
    <row r="12" spans="1:245" ht="24" customHeight="1">
      <c r="A12" s="41"/>
      <c r="B12" s="41"/>
      <c r="C12" s="41"/>
      <c r="D12" s="41"/>
      <c r="E12" s="41"/>
      <c r="F12" s="43"/>
      <c r="G12" s="44"/>
      <c r="H12" s="43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</row>
    <row r="13" spans="1:245" ht="24" customHeight="1">
      <c r="A13" s="41"/>
      <c r="B13" s="41"/>
      <c r="C13" s="41"/>
      <c r="D13" s="41"/>
      <c r="E13" s="41"/>
      <c r="F13" s="43"/>
      <c r="G13" s="44"/>
      <c r="H13" s="43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</row>
    <row r="14" spans="1:245" ht="24" customHeight="1">
      <c r="A14" s="41"/>
      <c r="B14" s="41"/>
      <c r="C14" s="41"/>
      <c r="D14" s="41"/>
      <c r="E14" s="41"/>
      <c r="F14" s="43"/>
      <c r="G14" s="44"/>
      <c r="H14" s="43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</row>
    <row r="15" spans="1:245" ht="24" customHeight="1">
      <c r="A15" s="41"/>
      <c r="B15" s="41"/>
      <c r="C15" s="41"/>
      <c r="D15" s="41"/>
      <c r="E15" s="41"/>
      <c r="F15" s="43"/>
      <c r="G15" s="44"/>
      <c r="H15" s="43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</row>
    <row r="16" spans="1:245" ht="24" customHeight="1">
      <c r="A16" s="41"/>
      <c r="B16" s="41"/>
      <c r="C16" s="41"/>
      <c r="D16" s="41"/>
      <c r="E16" s="41"/>
      <c r="F16" s="43"/>
      <c r="G16" s="44"/>
      <c r="H16" s="43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</row>
    <row r="17" spans="1:245" ht="24" customHeight="1">
      <c r="A17" s="41"/>
      <c r="B17" s="41"/>
      <c r="C17" s="41"/>
      <c r="D17" s="41"/>
      <c r="E17" s="41"/>
      <c r="F17" s="43"/>
      <c r="G17" s="44"/>
      <c r="H17" s="43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</row>
    <row r="18" spans="1:245" ht="24" customHeight="1">
      <c r="A18" s="41"/>
      <c r="B18" s="41"/>
      <c r="C18" s="41"/>
      <c r="D18" s="41"/>
      <c r="E18" s="41"/>
      <c r="F18" s="43"/>
      <c r="G18" s="44"/>
      <c r="H18" s="43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</row>
    <row r="19" spans="1:245" ht="24" customHeight="1">
      <c r="A19" s="41"/>
      <c r="B19" s="41"/>
      <c r="C19" s="41"/>
      <c r="D19" s="41"/>
      <c r="E19" s="41"/>
      <c r="F19" s="43"/>
      <c r="G19" s="44"/>
      <c r="H19" s="43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</row>
    <row r="20" spans="1:245" ht="24" customHeight="1">
      <c r="A20" s="41"/>
      <c r="B20" s="41"/>
      <c r="C20" s="41"/>
      <c r="D20" s="41"/>
      <c r="E20" s="41"/>
      <c r="F20" s="43"/>
      <c r="G20" s="44"/>
      <c r="H20" s="43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</row>
    <row r="21" spans="1:245" ht="24" customHeight="1">
      <c r="A21" s="41"/>
      <c r="B21" s="41"/>
      <c r="C21" s="41"/>
      <c r="D21" s="41"/>
      <c r="E21" s="41"/>
      <c r="F21" s="43"/>
      <c r="G21" s="44"/>
      <c r="H21" s="43"/>
      <c r="I21" s="89"/>
      <c r="J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</row>
    <row r="22" spans="1:245" ht="24" customHeight="1">
      <c r="A22" s="41"/>
      <c r="B22" s="41"/>
      <c r="C22" s="41"/>
      <c r="D22" s="41"/>
      <c r="E22" s="41"/>
      <c r="F22" s="43"/>
      <c r="G22" s="44"/>
      <c r="H22" s="43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</row>
    <row r="23" spans="1:245" ht="24" customHeight="1">
      <c r="A23" s="41"/>
      <c r="B23" s="41"/>
      <c r="C23" s="41"/>
      <c r="D23" s="41"/>
      <c r="E23" s="41"/>
      <c r="F23" s="43"/>
      <c r="G23" s="44"/>
      <c r="H23" s="43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</row>
    <row r="24" spans="1:245" ht="24" customHeight="1">
      <c r="A24" s="41"/>
      <c r="B24" s="41"/>
      <c r="C24" s="41"/>
      <c r="D24" s="41"/>
      <c r="E24" s="41"/>
      <c r="F24" s="43"/>
      <c r="G24" s="44"/>
      <c r="H24" s="43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</row>
    <row r="25" spans="1:245" ht="19.5" customHeight="1">
      <c r="A25" s="89"/>
      <c r="B25" s="89"/>
      <c r="C25" s="89"/>
      <c r="D25" s="88"/>
      <c r="E25" s="88"/>
      <c r="F25" s="88"/>
      <c r="G25" s="88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</row>
    <row r="26" spans="1:245" ht="19.5" customHeight="1">
      <c r="A26" s="89"/>
      <c r="B26" s="89"/>
      <c r="C26" s="89"/>
      <c r="D26" s="89"/>
      <c r="E26" s="89"/>
      <c r="F26" s="89"/>
      <c r="G26" s="89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</row>
    <row r="27" spans="1:245" ht="19.5" customHeight="1">
      <c r="A27" s="89"/>
      <c r="B27" s="89"/>
      <c r="C27" s="89"/>
      <c r="D27" s="88"/>
      <c r="E27" s="88"/>
      <c r="F27" s="88"/>
      <c r="G27" s="88"/>
      <c r="H27" s="88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</row>
    <row r="28" spans="1:245" ht="19.5" customHeight="1">
      <c r="A28" s="89"/>
      <c r="B28" s="89"/>
      <c r="C28" s="89"/>
      <c r="D28" s="88"/>
      <c r="E28" s="88"/>
      <c r="F28" s="88"/>
      <c r="G28" s="88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</row>
    <row r="29" spans="1:245" ht="19.5" customHeight="1">
      <c r="A29" s="89"/>
      <c r="B29" s="89"/>
      <c r="C29" s="89"/>
      <c r="D29" s="89"/>
      <c r="E29" s="89"/>
      <c r="F29" s="89"/>
      <c r="G29" s="89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</row>
    <row r="30" spans="1:245" ht="19.5" customHeight="1">
      <c r="A30" s="89"/>
      <c r="B30" s="89"/>
      <c r="C30" s="89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</row>
    <row r="31" spans="1:245" ht="19.5" customHeight="1">
      <c r="A31" s="89"/>
      <c r="B31" s="89"/>
      <c r="C31" s="89"/>
      <c r="D31" s="88"/>
      <c r="E31" s="88"/>
      <c r="F31" s="88"/>
      <c r="G31" s="88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</row>
    <row r="32" spans="1:245" ht="19.5" customHeight="1">
      <c r="A32" s="89"/>
      <c r="B32" s="89"/>
      <c r="C32" s="89"/>
      <c r="D32" s="89"/>
      <c r="E32" s="89"/>
      <c r="F32" s="89"/>
      <c r="G32" s="89"/>
      <c r="H32" s="88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</row>
    <row r="33" spans="1:245" ht="19.5" customHeight="1">
      <c r="A33" s="89"/>
      <c r="B33" s="89"/>
      <c r="C33" s="89"/>
      <c r="D33" s="89"/>
      <c r="E33" s="90"/>
      <c r="F33" s="90"/>
      <c r="G33" s="90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</row>
    <row r="34" spans="1:245" ht="19.5" customHeight="1">
      <c r="A34" s="89"/>
      <c r="B34" s="89"/>
      <c r="C34" s="89"/>
      <c r="D34" s="89"/>
      <c r="E34" s="90"/>
      <c r="F34" s="90"/>
      <c r="G34" s="90"/>
      <c r="H34" s="88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</row>
    <row r="35" spans="1:245" ht="19.5" customHeight="1">
      <c r="A35" s="89"/>
      <c r="B35" s="89"/>
      <c r="C35" s="89"/>
      <c r="D35" s="89"/>
      <c r="E35" s="89"/>
      <c r="F35" s="89"/>
      <c r="G35" s="89"/>
      <c r="H35" s="88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</row>
    <row r="36" spans="1:245" ht="19.5" customHeight="1">
      <c r="A36" s="89"/>
      <c r="B36" s="89"/>
      <c r="C36" s="89"/>
      <c r="D36" s="89"/>
      <c r="E36" s="91"/>
      <c r="F36" s="91"/>
      <c r="G36" s="91"/>
      <c r="H36" s="88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</row>
    <row r="37" spans="1:245" ht="19.5" customHeight="1">
      <c r="A37" s="31"/>
      <c r="B37" s="31"/>
      <c r="C37" s="31"/>
      <c r="D37" s="31"/>
      <c r="E37" s="92"/>
      <c r="F37" s="92"/>
      <c r="G37" s="9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93"/>
      <c r="B38" s="93"/>
      <c r="C38" s="93"/>
      <c r="D38" s="93"/>
      <c r="E38" s="93"/>
      <c r="F38" s="93"/>
      <c r="G38" s="93"/>
      <c r="H38" s="94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31"/>
      <c r="B39" s="31"/>
      <c r="C39" s="31"/>
      <c r="D39" s="31"/>
      <c r="E39" s="31"/>
      <c r="F39" s="31"/>
      <c r="G39" s="31"/>
      <c r="H39" s="94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31"/>
      <c r="G40" s="31"/>
      <c r="H40" s="94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31"/>
      <c r="G41" s="31"/>
      <c r="H41" s="94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31"/>
      <c r="G42" s="31"/>
      <c r="H42" s="94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31"/>
      <c r="G43" s="31"/>
      <c r="H43" s="94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31"/>
      <c r="G44" s="31"/>
      <c r="H44" s="94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31"/>
      <c r="G45" s="31"/>
      <c r="H45" s="94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31"/>
      <c r="G46" s="31"/>
      <c r="H46" s="94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31"/>
      <c r="G47" s="31"/>
      <c r="H47" s="94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31"/>
      <c r="G48" s="31"/>
      <c r="H48" s="94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31"/>
      <c r="G49" s="31"/>
      <c r="H49" s="94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PageLayoutView="0" workbookViewId="0" topLeftCell="A5">
      <selection activeCell="D17" sqref="D17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144" customWidth="1"/>
    <col min="5" max="5" width="6.50390625" style="2" bestFit="1" customWidth="1"/>
    <col min="6" max="16384" width="6.50390625" style="2" customWidth="1"/>
  </cols>
  <sheetData>
    <row r="1" ht="20.25" customHeight="1">
      <c r="A1" s="95" t="s">
        <v>1</v>
      </c>
    </row>
    <row r="2" spans="1:31" ht="20.25" customHeight="1">
      <c r="A2" s="8"/>
      <c r="B2" s="8"/>
      <c r="C2" s="8"/>
      <c r="D2" s="151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0.25" customHeight="1">
      <c r="A3" s="193" t="s">
        <v>3</v>
      </c>
      <c r="B3" s="193"/>
      <c r="C3" s="193"/>
      <c r="D3" s="19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20.25" customHeight="1">
      <c r="A4" s="11"/>
      <c r="B4" s="11"/>
      <c r="C4" s="12"/>
      <c r="D4" s="150" t="s">
        <v>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5.5" customHeight="1">
      <c r="A5" s="14" t="s">
        <v>5</v>
      </c>
      <c r="B5" s="14"/>
      <c r="C5" s="14" t="s">
        <v>6</v>
      </c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5.5" customHeight="1">
      <c r="A6" s="15" t="s">
        <v>7</v>
      </c>
      <c r="B6" s="15" t="s">
        <v>8</v>
      </c>
      <c r="C6" s="15" t="s">
        <v>7</v>
      </c>
      <c r="D6" s="96" t="s">
        <v>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5.5" customHeight="1">
      <c r="A7" s="16" t="s">
        <v>9</v>
      </c>
      <c r="B7" s="17">
        <v>546.89</v>
      </c>
      <c r="C7" s="16" t="s">
        <v>10</v>
      </c>
      <c r="D7" s="146">
        <v>167.56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5.5" customHeight="1">
      <c r="A8" s="16" t="s">
        <v>11</v>
      </c>
      <c r="B8" s="17">
        <v>0</v>
      </c>
      <c r="C8" s="16" t="s">
        <v>12</v>
      </c>
      <c r="D8" s="146">
        <v>16.02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25.5" customHeight="1">
      <c r="A9" s="16" t="s">
        <v>13</v>
      </c>
      <c r="B9" s="17">
        <v>0</v>
      </c>
      <c r="C9" s="16" t="s">
        <v>14</v>
      </c>
      <c r="D9" s="149">
        <v>10.99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25.5" customHeight="1">
      <c r="A10" s="16" t="s">
        <v>15</v>
      </c>
      <c r="B10" s="17">
        <v>0</v>
      </c>
      <c r="C10" s="55" t="s">
        <v>16</v>
      </c>
      <c r="D10" s="148">
        <v>38.44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25.5" customHeight="1">
      <c r="A11" s="16" t="s">
        <v>17</v>
      </c>
      <c r="B11" s="17">
        <v>0</v>
      </c>
      <c r="C11" s="55" t="s">
        <v>18</v>
      </c>
      <c r="D11" s="148">
        <v>23.91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5.5" customHeight="1">
      <c r="A12" s="16" t="s">
        <v>19</v>
      </c>
      <c r="B12" s="17">
        <v>0</v>
      </c>
      <c r="C12" s="16" t="s">
        <v>20</v>
      </c>
      <c r="D12" s="147">
        <v>1.38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5.5" customHeight="1">
      <c r="A13" s="16"/>
      <c r="B13" s="17"/>
      <c r="C13" s="16" t="s">
        <v>21</v>
      </c>
      <c r="D13" s="147">
        <v>257.57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25.5" customHeight="1">
      <c r="A14" s="16"/>
      <c r="B14" s="17"/>
      <c r="C14" s="16" t="s">
        <v>22</v>
      </c>
      <c r="D14" s="147">
        <v>12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25.5" customHeight="1">
      <c r="A15" s="16"/>
      <c r="B15" s="17"/>
      <c r="C15" s="16" t="s">
        <v>23</v>
      </c>
      <c r="D15" s="145">
        <v>19.02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25.5" customHeight="1">
      <c r="A16" s="15" t="s">
        <v>24</v>
      </c>
      <c r="B16" s="18">
        <v>546.89</v>
      </c>
      <c r="C16" s="15" t="s">
        <v>25</v>
      </c>
      <c r="D16" s="145">
        <f>SUM(D7:D15)</f>
        <v>546.89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5.5" customHeight="1">
      <c r="A17" s="16" t="s">
        <v>26</v>
      </c>
      <c r="B17" s="17"/>
      <c r="C17" s="16" t="s">
        <v>27</v>
      </c>
      <c r="D17" s="14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ht="25.5" customHeight="1">
      <c r="A18" s="16" t="s">
        <v>28</v>
      </c>
      <c r="B18" s="17"/>
      <c r="C18" s="16" t="s">
        <v>29</v>
      </c>
      <c r="D18" s="146"/>
      <c r="E18" s="10"/>
      <c r="F18" s="10"/>
      <c r="G18" s="19" t="s">
        <v>30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5.5" customHeight="1">
      <c r="A19" s="16"/>
      <c r="B19" s="17"/>
      <c r="C19" s="16" t="s">
        <v>31</v>
      </c>
      <c r="D19" s="14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5.5" customHeight="1">
      <c r="A20" s="16"/>
      <c r="B20" s="20"/>
      <c r="C20" s="16"/>
      <c r="D20" s="14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5" t="s">
        <v>32</v>
      </c>
      <c r="B21" s="20">
        <v>546.89</v>
      </c>
      <c r="C21" s="15" t="s">
        <v>33</v>
      </c>
      <c r="D21" s="145">
        <v>546.89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0.25" customHeight="1">
      <c r="A22" s="21"/>
      <c r="B22" s="22"/>
      <c r="C22" s="23"/>
      <c r="D22" s="2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</sheetData>
  <sheetProtection/>
  <mergeCells count="1">
    <mergeCell ref="A3:D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51">
      <selection activeCell="A8" sqref="A8:H62"/>
    </sheetView>
  </sheetViews>
  <sheetFormatPr defaultColWidth="6.875" defaultRowHeight="12.75" customHeight="1"/>
  <cols>
    <col min="1" max="3" width="3.875" style="2" customWidth="1"/>
    <col min="4" max="4" width="6.875" style="2" customWidth="1"/>
    <col min="5" max="5" width="28.5039062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21" width="6.875" style="2" bestFit="1" customWidth="1"/>
    <col min="22" max="16384" width="6.875" style="2" customWidth="1"/>
  </cols>
  <sheetData>
    <row r="1" spans="1:4" ht="27" customHeight="1">
      <c r="A1" s="194" t="s">
        <v>34</v>
      </c>
      <c r="B1" s="194"/>
      <c r="C1" s="194"/>
      <c r="D1" s="194"/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7" t="s">
        <v>35</v>
      </c>
    </row>
    <row r="3" spans="1:20" ht="19.5" customHeight="1">
      <c r="A3" s="193" t="s">
        <v>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0" ht="19.5" customHeight="1">
      <c r="A4" s="28"/>
      <c r="B4" s="28"/>
      <c r="C4" s="28"/>
      <c r="D4" s="28"/>
      <c r="E4" s="28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1"/>
      <c r="T4" s="13" t="s">
        <v>4</v>
      </c>
    </row>
    <row r="5" spans="1:20" ht="19.5" customHeight="1">
      <c r="A5" s="32" t="s">
        <v>37</v>
      </c>
      <c r="B5" s="32"/>
      <c r="C5" s="32"/>
      <c r="D5" s="33"/>
      <c r="E5" s="34"/>
      <c r="F5" s="195" t="s">
        <v>38</v>
      </c>
      <c r="G5" s="199" t="s">
        <v>39</v>
      </c>
      <c r="H5" s="195" t="s">
        <v>40</v>
      </c>
      <c r="I5" s="195" t="s">
        <v>41</v>
      </c>
      <c r="J5" s="195" t="s">
        <v>42</v>
      </c>
      <c r="K5" s="195" t="s">
        <v>43</v>
      </c>
      <c r="L5" s="195"/>
      <c r="M5" s="203" t="s">
        <v>44</v>
      </c>
      <c r="N5" s="74" t="s">
        <v>45</v>
      </c>
      <c r="O5" s="35"/>
      <c r="P5" s="35"/>
      <c r="Q5" s="35"/>
      <c r="R5" s="35"/>
      <c r="S5" s="195" t="s">
        <v>46</v>
      </c>
      <c r="T5" s="195" t="s">
        <v>47</v>
      </c>
    </row>
    <row r="6" spans="1:20" ht="19.5" customHeight="1">
      <c r="A6" s="36" t="s">
        <v>48</v>
      </c>
      <c r="B6" s="36"/>
      <c r="C6" s="37"/>
      <c r="D6" s="196" t="s">
        <v>49</v>
      </c>
      <c r="E6" s="196" t="s">
        <v>50</v>
      </c>
      <c r="F6" s="195"/>
      <c r="G6" s="199"/>
      <c r="H6" s="195"/>
      <c r="I6" s="195"/>
      <c r="J6" s="195"/>
      <c r="K6" s="201" t="s">
        <v>51</v>
      </c>
      <c r="L6" s="195" t="s">
        <v>52</v>
      </c>
      <c r="M6" s="203"/>
      <c r="N6" s="195" t="s">
        <v>53</v>
      </c>
      <c r="O6" s="195" t="s">
        <v>54</v>
      </c>
      <c r="P6" s="195" t="s">
        <v>55</v>
      </c>
      <c r="Q6" s="195" t="s">
        <v>56</v>
      </c>
      <c r="R6" s="195" t="s">
        <v>57</v>
      </c>
      <c r="S6" s="195"/>
      <c r="T6" s="195"/>
    </row>
    <row r="7" spans="1:20" ht="30.75" customHeight="1">
      <c r="A7" s="38" t="s">
        <v>58</v>
      </c>
      <c r="B7" s="39" t="s">
        <v>59</v>
      </c>
      <c r="C7" s="40" t="s">
        <v>60</v>
      </c>
      <c r="D7" s="197"/>
      <c r="E7" s="197"/>
      <c r="F7" s="198"/>
      <c r="G7" s="200"/>
      <c r="H7" s="198"/>
      <c r="I7" s="198"/>
      <c r="J7" s="198"/>
      <c r="K7" s="202"/>
      <c r="L7" s="198"/>
      <c r="M7" s="204"/>
      <c r="N7" s="198"/>
      <c r="O7" s="198"/>
      <c r="P7" s="198"/>
      <c r="Q7" s="198"/>
      <c r="R7" s="198"/>
      <c r="S7" s="198"/>
      <c r="T7" s="198"/>
    </row>
    <row r="8" spans="1:20" ht="24" customHeight="1">
      <c r="A8" s="168"/>
      <c r="B8" s="167"/>
      <c r="C8" s="167"/>
      <c r="D8" s="166" t="s">
        <v>61</v>
      </c>
      <c r="E8" s="165" t="s">
        <v>62</v>
      </c>
      <c r="F8" s="159">
        <v>546.89</v>
      </c>
      <c r="G8" s="17"/>
      <c r="H8" s="159">
        <v>546.89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4" customHeight="1">
      <c r="A9" s="168" t="s">
        <v>63</v>
      </c>
      <c r="B9" s="167"/>
      <c r="C9" s="167"/>
      <c r="D9" s="166"/>
      <c r="E9" s="165" t="s">
        <v>64</v>
      </c>
      <c r="F9" s="159">
        <v>167.56</v>
      </c>
      <c r="G9" s="17"/>
      <c r="H9" s="159">
        <v>167.56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24" customHeight="1">
      <c r="A10" s="168"/>
      <c r="B10" s="167" t="s">
        <v>65</v>
      </c>
      <c r="C10" s="167"/>
      <c r="D10" s="166"/>
      <c r="E10" s="165" t="s">
        <v>66</v>
      </c>
      <c r="F10" s="159">
        <v>13.13</v>
      </c>
      <c r="G10" s="17"/>
      <c r="H10" s="159">
        <v>13.13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ht="24" customHeight="1">
      <c r="A11" s="168" t="s">
        <v>67</v>
      </c>
      <c r="B11" s="167" t="s">
        <v>67</v>
      </c>
      <c r="C11" s="167" t="s">
        <v>65</v>
      </c>
      <c r="D11" s="166"/>
      <c r="E11" s="165" t="s">
        <v>68</v>
      </c>
      <c r="F11" s="159">
        <v>13.13</v>
      </c>
      <c r="G11" s="17"/>
      <c r="H11" s="159">
        <v>13.13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24" customHeight="1">
      <c r="A12" s="168"/>
      <c r="B12" s="167" t="s">
        <v>69</v>
      </c>
      <c r="C12" s="167"/>
      <c r="D12" s="166"/>
      <c r="E12" s="165" t="s">
        <v>70</v>
      </c>
      <c r="F12" s="159">
        <v>132.52</v>
      </c>
      <c r="G12" s="17"/>
      <c r="H12" s="159">
        <v>132.52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24" customHeight="1">
      <c r="A13" s="168" t="s">
        <v>67</v>
      </c>
      <c r="B13" s="167" t="s">
        <v>67</v>
      </c>
      <c r="C13" s="167" t="s">
        <v>65</v>
      </c>
      <c r="D13" s="166"/>
      <c r="E13" s="165" t="s">
        <v>71</v>
      </c>
      <c r="F13" s="159">
        <v>116.04</v>
      </c>
      <c r="G13" s="17"/>
      <c r="H13" s="159">
        <v>116.04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24" customHeight="1">
      <c r="A14" s="168" t="s">
        <v>67</v>
      </c>
      <c r="B14" s="167" t="s">
        <v>67</v>
      </c>
      <c r="C14" s="167" t="s">
        <v>72</v>
      </c>
      <c r="D14" s="166"/>
      <c r="E14" s="165" t="s">
        <v>73</v>
      </c>
      <c r="F14" s="159">
        <v>16.48</v>
      </c>
      <c r="G14" s="17"/>
      <c r="H14" s="159">
        <v>16.48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ht="24" customHeight="1">
      <c r="A15" s="168"/>
      <c r="B15" s="167" t="s">
        <v>74</v>
      </c>
      <c r="C15" s="167"/>
      <c r="D15" s="166"/>
      <c r="E15" s="165" t="s">
        <v>75</v>
      </c>
      <c r="F15" s="159">
        <v>1</v>
      </c>
      <c r="G15" s="17"/>
      <c r="H15" s="159">
        <v>1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20" ht="24" customHeight="1">
      <c r="A16" s="168" t="s">
        <v>67</v>
      </c>
      <c r="B16" s="167" t="s">
        <v>67</v>
      </c>
      <c r="C16" s="167" t="s">
        <v>65</v>
      </c>
      <c r="D16" s="166"/>
      <c r="E16" s="165" t="s">
        <v>76</v>
      </c>
      <c r="F16" s="159">
        <v>1</v>
      </c>
      <c r="G16" s="17"/>
      <c r="H16" s="159">
        <v>1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24" customHeight="1">
      <c r="A17" s="168"/>
      <c r="B17" s="167" t="s">
        <v>77</v>
      </c>
      <c r="C17" s="167"/>
      <c r="D17" s="166"/>
      <c r="E17" s="165" t="s">
        <v>78</v>
      </c>
      <c r="F17" s="159">
        <v>10.13</v>
      </c>
      <c r="G17" s="17"/>
      <c r="H17" s="159">
        <v>10.13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24" customHeight="1">
      <c r="A18" s="168" t="s">
        <v>67</v>
      </c>
      <c r="B18" s="167" t="s">
        <v>67</v>
      </c>
      <c r="C18" s="167" t="s">
        <v>65</v>
      </c>
      <c r="D18" s="166"/>
      <c r="E18" s="165" t="s">
        <v>79</v>
      </c>
      <c r="F18" s="159">
        <v>10.13</v>
      </c>
      <c r="G18" s="17"/>
      <c r="H18" s="159">
        <v>10.13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24" customHeight="1">
      <c r="A19" s="168"/>
      <c r="B19" s="167" t="s">
        <v>80</v>
      </c>
      <c r="C19" s="167"/>
      <c r="D19" s="166"/>
      <c r="E19" s="165" t="s">
        <v>81</v>
      </c>
      <c r="F19" s="159">
        <v>10.78</v>
      </c>
      <c r="G19" s="17"/>
      <c r="H19" s="159">
        <v>10.78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24" customHeight="1">
      <c r="A20" s="168" t="s">
        <v>67</v>
      </c>
      <c r="B20" s="167" t="s">
        <v>67</v>
      </c>
      <c r="C20" s="167" t="s">
        <v>65</v>
      </c>
      <c r="D20" s="166"/>
      <c r="E20" s="165" t="s">
        <v>82</v>
      </c>
      <c r="F20" s="159">
        <v>10.78</v>
      </c>
      <c r="G20" s="17"/>
      <c r="H20" s="159">
        <v>10.78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24" customHeight="1">
      <c r="A21" s="168" t="s">
        <v>83</v>
      </c>
      <c r="B21" s="167"/>
      <c r="C21" s="167"/>
      <c r="D21" s="166"/>
      <c r="E21" s="165" t="s">
        <v>84</v>
      </c>
      <c r="F21" s="159">
        <v>16.02</v>
      </c>
      <c r="G21" s="17"/>
      <c r="H21" s="159">
        <v>16.02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24" customHeight="1">
      <c r="A22" s="168"/>
      <c r="B22" s="167" t="s">
        <v>72</v>
      </c>
      <c r="C22" s="167"/>
      <c r="D22" s="166"/>
      <c r="E22" s="165" t="s">
        <v>85</v>
      </c>
      <c r="F22" s="159">
        <v>7.5</v>
      </c>
      <c r="G22" s="17"/>
      <c r="H22" s="159">
        <v>7.5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24" customHeight="1">
      <c r="A23" s="168" t="s">
        <v>67</v>
      </c>
      <c r="B23" s="167" t="s">
        <v>67</v>
      </c>
      <c r="C23" s="167" t="s">
        <v>86</v>
      </c>
      <c r="D23" s="166"/>
      <c r="E23" s="165" t="s">
        <v>87</v>
      </c>
      <c r="F23" s="169">
        <v>7.5</v>
      </c>
      <c r="G23" s="17"/>
      <c r="H23" s="169">
        <v>7.5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24" customHeight="1">
      <c r="A24" s="168"/>
      <c r="B24" s="167" t="s">
        <v>69</v>
      </c>
      <c r="C24" s="167"/>
      <c r="D24" s="166"/>
      <c r="E24" s="165" t="s">
        <v>88</v>
      </c>
      <c r="F24" s="159">
        <v>8.52</v>
      </c>
      <c r="G24" s="17"/>
      <c r="H24" s="159">
        <v>8.52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24" customHeight="1">
      <c r="A25" s="168" t="s">
        <v>67</v>
      </c>
      <c r="B25" s="167" t="s">
        <v>67</v>
      </c>
      <c r="C25" s="167" t="s">
        <v>65</v>
      </c>
      <c r="D25" s="166"/>
      <c r="E25" s="165" t="s">
        <v>89</v>
      </c>
      <c r="F25" s="159">
        <v>8.52</v>
      </c>
      <c r="G25" s="17"/>
      <c r="H25" s="159">
        <v>8.52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24" customHeight="1">
      <c r="A26" s="168" t="s">
        <v>90</v>
      </c>
      <c r="B26" s="167"/>
      <c r="C26" s="167"/>
      <c r="D26" s="166"/>
      <c r="E26" s="165" t="s">
        <v>91</v>
      </c>
      <c r="F26" s="159">
        <v>10.99</v>
      </c>
      <c r="G26" s="17"/>
      <c r="H26" s="159">
        <v>10.99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24" customHeight="1">
      <c r="A27" s="168"/>
      <c r="B27" s="167" t="s">
        <v>65</v>
      </c>
      <c r="C27" s="167"/>
      <c r="D27" s="166"/>
      <c r="E27" s="165" t="s">
        <v>92</v>
      </c>
      <c r="F27" s="159">
        <v>10.99</v>
      </c>
      <c r="G27" s="164"/>
      <c r="H27" s="159">
        <v>10.99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24" customHeight="1">
      <c r="A28" s="168" t="s">
        <v>67</v>
      </c>
      <c r="B28" s="167" t="s">
        <v>67</v>
      </c>
      <c r="C28" s="167" t="s">
        <v>93</v>
      </c>
      <c r="D28" s="166"/>
      <c r="E28" s="165" t="s">
        <v>94</v>
      </c>
      <c r="F28" s="159">
        <v>10.99</v>
      </c>
      <c r="G28" s="164"/>
      <c r="H28" s="159">
        <v>10.99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24" customHeight="1">
      <c r="A29" s="168" t="s">
        <v>95</v>
      </c>
      <c r="B29" s="167"/>
      <c r="C29" s="167"/>
      <c r="D29" s="166"/>
      <c r="E29" s="165" t="s">
        <v>96</v>
      </c>
      <c r="F29" s="159">
        <v>38.44</v>
      </c>
      <c r="G29" s="164"/>
      <c r="H29" s="159">
        <v>38.44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24" customHeight="1">
      <c r="A30" s="168"/>
      <c r="B30" s="167" t="s">
        <v>72</v>
      </c>
      <c r="C30" s="167"/>
      <c r="D30" s="166"/>
      <c r="E30" s="165" t="s">
        <v>97</v>
      </c>
      <c r="F30" s="159">
        <v>10.62</v>
      </c>
      <c r="G30" s="164"/>
      <c r="H30" s="159">
        <v>10.62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0" ht="24" customHeight="1">
      <c r="A31" s="168" t="s">
        <v>67</v>
      </c>
      <c r="B31" s="167" t="s">
        <v>67</v>
      </c>
      <c r="C31" s="167" t="s">
        <v>65</v>
      </c>
      <c r="D31" s="166"/>
      <c r="E31" s="165" t="s">
        <v>98</v>
      </c>
      <c r="F31" s="159">
        <v>10.62</v>
      </c>
      <c r="G31" s="164"/>
      <c r="H31" s="159">
        <v>10.62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24" customHeight="1">
      <c r="A32" s="168"/>
      <c r="B32" s="167" t="s">
        <v>99</v>
      </c>
      <c r="C32" s="167"/>
      <c r="D32" s="166"/>
      <c r="E32" s="165" t="s">
        <v>100</v>
      </c>
      <c r="F32" s="159">
        <v>27.82</v>
      </c>
      <c r="G32" s="164"/>
      <c r="H32" s="159">
        <v>27.82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24" customHeight="1">
      <c r="A33" s="168" t="s">
        <v>67</v>
      </c>
      <c r="B33" s="167" t="s">
        <v>67</v>
      </c>
      <c r="C33" s="167" t="s">
        <v>65</v>
      </c>
      <c r="D33" s="166"/>
      <c r="E33" s="165" t="s">
        <v>101</v>
      </c>
      <c r="F33" s="159">
        <v>4.41</v>
      </c>
      <c r="G33" s="164"/>
      <c r="H33" s="159">
        <v>4.41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24" customHeight="1">
      <c r="A34" s="168" t="s">
        <v>67</v>
      </c>
      <c r="B34" s="167" t="s">
        <v>67</v>
      </c>
      <c r="C34" s="167" t="s">
        <v>72</v>
      </c>
      <c r="D34" s="166"/>
      <c r="E34" s="165" t="s">
        <v>102</v>
      </c>
      <c r="F34" s="159">
        <v>3.33</v>
      </c>
      <c r="G34" s="164"/>
      <c r="H34" s="159">
        <v>3.33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24" customHeight="1">
      <c r="A35" s="168" t="s">
        <v>67</v>
      </c>
      <c r="B35" s="167" t="s">
        <v>67</v>
      </c>
      <c r="C35" s="167" t="s">
        <v>99</v>
      </c>
      <c r="D35" s="166"/>
      <c r="E35" s="165" t="s">
        <v>103</v>
      </c>
      <c r="F35" s="159">
        <v>20.08</v>
      </c>
      <c r="G35" s="164"/>
      <c r="H35" s="159">
        <v>20.08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24" customHeight="1">
      <c r="A36" s="168" t="s">
        <v>104</v>
      </c>
      <c r="B36" s="167"/>
      <c r="C36" s="167"/>
      <c r="D36" s="166"/>
      <c r="E36" s="165" t="s">
        <v>105</v>
      </c>
      <c r="F36" s="159">
        <v>23.91</v>
      </c>
      <c r="G36" s="164"/>
      <c r="H36" s="159">
        <v>23.91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  <row r="37" spans="1:20" ht="24" customHeight="1">
      <c r="A37" s="168"/>
      <c r="B37" s="167" t="s">
        <v>65</v>
      </c>
      <c r="C37" s="167"/>
      <c r="D37" s="166"/>
      <c r="E37" s="165" t="s">
        <v>106</v>
      </c>
      <c r="F37" s="159">
        <v>12.12</v>
      </c>
      <c r="G37" s="164"/>
      <c r="H37" s="159">
        <v>12.12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24" customHeight="1">
      <c r="A38" s="168" t="s">
        <v>67</v>
      </c>
      <c r="B38" s="167" t="s">
        <v>67</v>
      </c>
      <c r="C38" s="167" t="s">
        <v>65</v>
      </c>
      <c r="D38" s="166"/>
      <c r="E38" s="165" t="s">
        <v>107</v>
      </c>
      <c r="F38" s="159">
        <v>12.12</v>
      </c>
      <c r="G38" s="164"/>
      <c r="H38" s="159">
        <v>12.12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</row>
    <row r="39" spans="1:20" ht="24" customHeight="1">
      <c r="A39" s="168"/>
      <c r="B39" s="167" t="s">
        <v>77</v>
      </c>
      <c r="C39" s="167"/>
      <c r="D39" s="166"/>
      <c r="E39" s="165" t="s">
        <v>108</v>
      </c>
      <c r="F39" s="159">
        <v>11.79</v>
      </c>
      <c r="G39" s="164"/>
      <c r="H39" s="159">
        <v>11.79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24" customHeight="1">
      <c r="A40" s="168" t="s">
        <v>67</v>
      </c>
      <c r="B40" s="167" t="s">
        <v>67</v>
      </c>
      <c r="C40" s="167" t="s">
        <v>65</v>
      </c>
      <c r="D40" s="166"/>
      <c r="E40" s="165" t="s">
        <v>109</v>
      </c>
      <c r="F40" s="159">
        <v>5.88</v>
      </c>
      <c r="G40" s="164"/>
      <c r="H40" s="159">
        <v>5.88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ht="24" customHeight="1">
      <c r="A41" s="168" t="s">
        <v>67</v>
      </c>
      <c r="B41" s="167" t="s">
        <v>67</v>
      </c>
      <c r="C41" s="167" t="s">
        <v>72</v>
      </c>
      <c r="D41" s="166"/>
      <c r="E41" s="165" t="s">
        <v>110</v>
      </c>
      <c r="F41" s="159">
        <v>5.91</v>
      </c>
      <c r="G41" s="164"/>
      <c r="H41" s="159">
        <v>5.91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24" customHeight="1">
      <c r="A42" s="168" t="s">
        <v>111</v>
      </c>
      <c r="B42" s="167"/>
      <c r="C42" s="167"/>
      <c r="D42" s="166"/>
      <c r="E42" s="165" t="s">
        <v>112</v>
      </c>
      <c r="F42" s="159">
        <v>1.38</v>
      </c>
      <c r="G42" s="164"/>
      <c r="H42" s="159">
        <v>1.38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24" customHeight="1">
      <c r="A43" s="168"/>
      <c r="B43" s="167" t="s">
        <v>65</v>
      </c>
      <c r="C43" s="167"/>
      <c r="D43" s="166"/>
      <c r="E43" s="165" t="s">
        <v>113</v>
      </c>
      <c r="F43" s="159">
        <v>1.38</v>
      </c>
      <c r="G43" s="164"/>
      <c r="H43" s="159">
        <v>1.38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24" customHeight="1">
      <c r="A44" s="168" t="s">
        <v>67</v>
      </c>
      <c r="B44" s="167" t="s">
        <v>67</v>
      </c>
      <c r="C44" s="167" t="s">
        <v>65</v>
      </c>
      <c r="D44" s="166"/>
      <c r="E44" s="165" t="s">
        <v>114</v>
      </c>
      <c r="F44" s="159">
        <v>1.38</v>
      </c>
      <c r="G44" s="164"/>
      <c r="H44" s="159">
        <v>1.38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24" customHeight="1">
      <c r="A45" s="168" t="s">
        <v>115</v>
      </c>
      <c r="B45" s="167"/>
      <c r="C45" s="167"/>
      <c r="D45" s="166"/>
      <c r="E45" s="165" t="s">
        <v>116</v>
      </c>
      <c r="F45" s="159">
        <v>257.57</v>
      </c>
      <c r="G45" s="164"/>
      <c r="H45" s="159">
        <v>257.57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24" customHeight="1">
      <c r="A46" s="168"/>
      <c r="B46" s="167" t="s">
        <v>65</v>
      </c>
      <c r="C46" s="167"/>
      <c r="D46" s="166"/>
      <c r="E46" s="165" t="s">
        <v>117</v>
      </c>
      <c r="F46" s="159">
        <v>55.99</v>
      </c>
      <c r="G46" s="164"/>
      <c r="H46" s="159">
        <v>55.99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</row>
    <row r="47" spans="1:20" ht="24" customHeight="1">
      <c r="A47" s="168" t="s">
        <v>67</v>
      </c>
      <c r="B47" s="167" t="s">
        <v>67</v>
      </c>
      <c r="C47" s="167" t="s">
        <v>65</v>
      </c>
      <c r="D47" s="166"/>
      <c r="E47" s="165" t="s">
        <v>118</v>
      </c>
      <c r="F47" s="159">
        <v>21.35</v>
      </c>
      <c r="G47" s="164"/>
      <c r="H47" s="159">
        <v>21.35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0" ht="24" customHeight="1">
      <c r="A48" s="168" t="s">
        <v>67</v>
      </c>
      <c r="B48" s="167" t="s">
        <v>67</v>
      </c>
      <c r="C48" s="167" t="s">
        <v>119</v>
      </c>
      <c r="D48" s="166"/>
      <c r="E48" s="165" t="s">
        <v>120</v>
      </c>
      <c r="F48" s="159">
        <v>30.31</v>
      </c>
      <c r="G48" s="164"/>
      <c r="H48" s="159">
        <v>30.31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20" ht="24" customHeight="1">
      <c r="A49" s="168" t="s">
        <v>67</v>
      </c>
      <c r="B49" s="167" t="s">
        <v>67</v>
      </c>
      <c r="C49" s="167" t="s">
        <v>121</v>
      </c>
      <c r="D49" s="166"/>
      <c r="E49" s="165" t="s">
        <v>122</v>
      </c>
      <c r="F49" s="159">
        <v>1.42</v>
      </c>
      <c r="G49" s="164"/>
      <c r="H49" s="159">
        <v>1.42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20" ht="24" customHeight="1">
      <c r="A50" s="168" t="s">
        <v>67</v>
      </c>
      <c r="B50" s="167" t="s">
        <v>67</v>
      </c>
      <c r="C50" s="167" t="s">
        <v>123</v>
      </c>
      <c r="D50" s="166"/>
      <c r="E50" s="165" t="s">
        <v>124</v>
      </c>
      <c r="F50" s="159">
        <v>2.91</v>
      </c>
      <c r="G50" s="164"/>
      <c r="H50" s="159">
        <v>2.91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ht="24" customHeight="1">
      <c r="A51" s="168"/>
      <c r="B51" s="167" t="s">
        <v>72</v>
      </c>
      <c r="C51" s="167"/>
      <c r="D51" s="166"/>
      <c r="E51" s="165" t="s">
        <v>125</v>
      </c>
      <c r="F51" s="159">
        <v>20.87</v>
      </c>
      <c r="G51" s="164"/>
      <c r="H51" s="159">
        <v>20.87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ht="24" customHeight="1">
      <c r="A52" s="168" t="s">
        <v>67</v>
      </c>
      <c r="B52" s="167" t="s">
        <v>67</v>
      </c>
      <c r="C52" s="167" t="s">
        <v>65</v>
      </c>
      <c r="D52" s="166"/>
      <c r="E52" s="165" t="s">
        <v>126</v>
      </c>
      <c r="F52" s="159">
        <v>20.87</v>
      </c>
      <c r="G52" s="164"/>
      <c r="H52" s="159">
        <v>20.87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ht="24" customHeight="1">
      <c r="A53" s="168"/>
      <c r="B53" s="167" t="s">
        <v>99</v>
      </c>
      <c r="C53" s="167"/>
      <c r="D53" s="166"/>
      <c r="E53" s="165" t="s">
        <v>127</v>
      </c>
      <c r="F53" s="159">
        <v>22</v>
      </c>
      <c r="G53" s="164"/>
      <c r="H53" s="159">
        <v>22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24" customHeight="1">
      <c r="A54" s="168" t="s">
        <v>67</v>
      </c>
      <c r="B54" s="167" t="s">
        <v>67</v>
      </c>
      <c r="C54" s="167" t="s">
        <v>128</v>
      </c>
      <c r="D54" s="166"/>
      <c r="E54" s="165" t="s">
        <v>129</v>
      </c>
      <c r="F54" s="159">
        <v>22</v>
      </c>
      <c r="G54" s="164"/>
      <c r="H54" s="159">
        <v>22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1:20" ht="24" customHeight="1">
      <c r="A55" s="168"/>
      <c r="B55" s="167" t="s">
        <v>130</v>
      </c>
      <c r="C55" s="167"/>
      <c r="D55" s="166"/>
      <c r="E55" s="165" t="s">
        <v>131</v>
      </c>
      <c r="F55" s="159">
        <v>158.71</v>
      </c>
      <c r="G55" s="164"/>
      <c r="H55" s="159">
        <v>158.71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0" ht="24" customHeight="1">
      <c r="A56" s="168" t="s">
        <v>67</v>
      </c>
      <c r="B56" s="167" t="s">
        <v>67</v>
      </c>
      <c r="C56" s="167" t="s">
        <v>99</v>
      </c>
      <c r="D56" s="166"/>
      <c r="E56" s="165" t="s">
        <v>132</v>
      </c>
      <c r="F56" s="159">
        <v>158.71</v>
      </c>
      <c r="G56" s="164"/>
      <c r="H56" s="159">
        <v>158.71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1:20" ht="24" customHeight="1">
      <c r="A57" s="168" t="s">
        <v>133</v>
      </c>
      <c r="B57" s="167"/>
      <c r="C57" s="167"/>
      <c r="D57" s="166"/>
      <c r="E57" s="165" t="s">
        <v>134</v>
      </c>
      <c r="F57" s="159">
        <v>12</v>
      </c>
      <c r="G57" s="164"/>
      <c r="H57" s="159">
        <v>12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1:20" ht="24" customHeight="1">
      <c r="A58" s="168"/>
      <c r="B58" s="167" t="s">
        <v>128</v>
      </c>
      <c r="C58" s="167"/>
      <c r="D58" s="166"/>
      <c r="E58" s="165" t="s">
        <v>135</v>
      </c>
      <c r="F58" s="159">
        <v>12</v>
      </c>
      <c r="G58" s="164"/>
      <c r="H58" s="159">
        <v>12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ht="24" customHeight="1">
      <c r="A59" s="168" t="s">
        <v>67</v>
      </c>
      <c r="B59" s="167" t="s">
        <v>67</v>
      </c>
      <c r="C59" s="167" t="s">
        <v>128</v>
      </c>
      <c r="D59" s="166"/>
      <c r="E59" s="165" t="s">
        <v>136</v>
      </c>
      <c r="F59" s="159">
        <v>12</v>
      </c>
      <c r="G59" s="164"/>
      <c r="H59" s="159">
        <v>12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</row>
    <row r="60" spans="1:20" ht="24" customHeight="1">
      <c r="A60" s="168" t="s">
        <v>137</v>
      </c>
      <c r="B60" s="167"/>
      <c r="C60" s="167"/>
      <c r="D60" s="166"/>
      <c r="E60" s="165" t="s">
        <v>138</v>
      </c>
      <c r="F60" s="159">
        <v>19.02</v>
      </c>
      <c r="G60" s="164"/>
      <c r="H60" s="159">
        <v>19.02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  <row r="61" spans="1:20" ht="24" customHeight="1">
      <c r="A61" s="168"/>
      <c r="B61" s="167" t="s">
        <v>72</v>
      </c>
      <c r="C61" s="167"/>
      <c r="D61" s="166"/>
      <c r="E61" s="165" t="s">
        <v>139</v>
      </c>
      <c r="F61" s="159">
        <v>19.02</v>
      </c>
      <c r="G61" s="164"/>
      <c r="H61" s="159">
        <v>19.02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1:20" ht="24" customHeight="1">
      <c r="A62" s="168" t="s">
        <v>67</v>
      </c>
      <c r="B62" s="167" t="s">
        <v>67</v>
      </c>
      <c r="C62" s="167" t="s">
        <v>65</v>
      </c>
      <c r="D62" s="166"/>
      <c r="E62" s="165" t="s">
        <v>140</v>
      </c>
      <c r="F62" s="159">
        <v>19.02</v>
      </c>
      <c r="G62" s="164"/>
      <c r="H62" s="159">
        <v>19.02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47">
      <selection activeCell="A8" sqref="A8:H62"/>
    </sheetView>
  </sheetViews>
  <sheetFormatPr defaultColWidth="6.875" defaultRowHeight="12.7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3" width="6.875" style="2" bestFit="1" customWidth="1"/>
    <col min="14" max="16384" width="6.875" style="2" customWidth="1"/>
  </cols>
  <sheetData>
    <row r="1" spans="1:4" ht="24" customHeight="1">
      <c r="A1" s="205" t="s">
        <v>141</v>
      </c>
      <c r="B1" s="205"/>
      <c r="C1" s="205"/>
      <c r="D1" s="205"/>
    </row>
    <row r="2" spans="1:10" ht="19.5" customHeight="1">
      <c r="A2" s="12"/>
      <c r="B2" s="45"/>
      <c r="C2" s="45"/>
      <c r="D2" s="45"/>
      <c r="E2" s="45"/>
      <c r="F2" s="45"/>
      <c r="G2" s="45"/>
      <c r="H2" s="45"/>
      <c r="I2" s="45"/>
      <c r="J2" s="46" t="s">
        <v>142</v>
      </c>
    </row>
    <row r="3" spans="1:10" ht="19.5" customHeight="1">
      <c r="A3" s="193" t="s">
        <v>143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2" ht="19.5" customHeight="1">
      <c r="A4" s="11"/>
      <c r="B4" s="11"/>
      <c r="C4" s="11"/>
      <c r="D4" s="11"/>
      <c r="E4" s="11"/>
      <c r="F4" s="47"/>
      <c r="G4" s="47"/>
      <c r="H4" s="47"/>
      <c r="I4" s="47"/>
      <c r="J4" s="13" t="s">
        <v>4</v>
      </c>
      <c r="K4" s="31"/>
      <c r="L4" s="31"/>
    </row>
    <row r="5" spans="1:12" ht="19.5" customHeight="1">
      <c r="A5" s="14" t="s">
        <v>37</v>
      </c>
      <c r="B5" s="14"/>
      <c r="C5" s="14"/>
      <c r="D5" s="14"/>
      <c r="E5" s="14"/>
      <c r="F5" s="207" t="s">
        <v>38</v>
      </c>
      <c r="G5" s="207" t="s">
        <v>144</v>
      </c>
      <c r="H5" s="206" t="s">
        <v>145</v>
      </c>
      <c r="I5" s="206" t="s">
        <v>146</v>
      </c>
      <c r="J5" s="206" t="s">
        <v>147</v>
      </c>
      <c r="K5" s="31"/>
      <c r="L5" s="31"/>
    </row>
    <row r="6" spans="1:12" ht="19.5" customHeight="1">
      <c r="A6" s="14" t="s">
        <v>48</v>
      </c>
      <c r="B6" s="14"/>
      <c r="C6" s="14"/>
      <c r="D6" s="206" t="s">
        <v>49</v>
      </c>
      <c r="E6" s="206" t="s">
        <v>148</v>
      </c>
      <c r="F6" s="207"/>
      <c r="G6" s="207"/>
      <c r="H6" s="206"/>
      <c r="I6" s="206"/>
      <c r="J6" s="206"/>
      <c r="K6" s="31"/>
      <c r="L6" s="31"/>
    </row>
    <row r="7" spans="1:12" ht="20.25" customHeight="1">
      <c r="A7" s="48" t="s">
        <v>58</v>
      </c>
      <c r="B7" s="48" t="s">
        <v>59</v>
      </c>
      <c r="C7" s="49" t="s">
        <v>60</v>
      </c>
      <c r="D7" s="206"/>
      <c r="E7" s="206"/>
      <c r="F7" s="207"/>
      <c r="G7" s="207"/>
      <c r="H7" s="206"/>
      <c r="I7" s="206"/>
      <c r="J7" s="206"/>
      <c r="K7" s="31"/>
      <c r="L7" s="31"/>
    </row>
    <row r="8" spans="1:10" ht="22.5" customHeight="1">
      <c r="A8" s="168"/>
      <c r="B8" s="167"/>
      <c r="C8" s="167"/>
      <c r="D8" s="166" t="s">
        <v>61</v>
      </c>
      <c r="E8" s="165" t="s">
        <v>62</v>
      </c>
      <c r="F8" s="159">
        <f>SUM(G8:H8)</f>
        <v>546.89</v>
      </c>
      <c r="G8" s="159">
        <f>G9+G21+G26+G29+G36+G42+G45+G57+G60</f>
        <v>484.89</v>
      </c>
      <c r="H8" s="159">
        <f>H9+H21+H26+H29+H36+H42+H45+H57+H60</f>
        <v>62</v>
      </c>
      <c r="I8" s="50"/>
      <c r="J8" s="50"/>
    </row>
    <row r="9" spans="1:10" ht="22.5" customHeight="1">
      <c r="A9" s="168" t="s">
        <v>63</v>
      </c>
      <c r="B9" s="167"/>
      <c r="C9" s="167"/>
      <c r="D9" s="166"/>
      <c r="E9" s="165" t="s">
        <v>64</v>
      </c>
      <c r="F9" s="159">
        <f aca="true" t="shared" si="0" ref="F9:F40">SUM(G9:H9)</f>
        <v>167.56</v>
      </c>
      <c r="G9" s="159">
        <f>G10+G12+G15+G17+G19</f>
        <v>167.56</v>
      </c>
      <c r="H9" s="159"/>
      <c r="I9" s="50"/>
      <c r="J9" s="50"/>
    </row>
    <row r="10" spans="1:10" ht="22.5" customHeight="1">
      <c r="A10" s="168"/>
      <c r="B10" s="167" t="s">
        <v>65</v>
      </c>
      <c r="C10" s="167"/>
      <c r="D10" s="166"/>
      <c r="E10" s="165" t="s">
        <v>66</v>
      </c>
      <c r="F10" s="159">
        <f t="shared" si="0"/>
        <v>13.13</v>
      </c>
      <c r="G10" s="170">
        <f>G11</f>
        <v>13.13</v>
      </c>
      <c r="H10" s="159"/>
      <c r="I10" s="50"/>
      <c r="J10" s="50"/>
    </row>
    <row r="11" spans="1:10" ht="22.5" customHeight="1">
      <c r="A11" s="168" t="s">
        <v>67</v>
      </c>
      <c r="B11" s="167" t="s">
        <v>67</v>
      </c>
      <c r="C11" s="167" t="s">
        <v>65</v>
      </c>
      <c r="D11" s="166"/>
      <c r="E11" s="165" t="s">
        <v>68</v>
      </c>
      <c r="F11" s="159">
        <f t="shared" si="0"/>
        <v>13.13</v>
      </c>
      <c r="G11" s="159">
        <v>13.13</v>
      </c>
      <c r="H11" s="159"/>
      <c r="I11" s="50"/>
      <c r="J11" s="50"/>
    </row>
    <row r="12" spans="1:10" ht="22.5" customHeight="1">
      <c r="A12" s="168"/>
      <c r="B12" s="167" t="s">
        <v>69</v>
      </c>
      <c r="C12" s="167"/>
      <c r="D12" s="166"/>
      <c r="E12" s="165" t="s">
        <v>70</v>
      </c>
      <c r="F12" s="159">
        <f t="shared" si="0"/>
        <v>132.52</v>
      </c>
      <c r="G12" s="170">
        <f>G13+G14</f>
        <v>132.52</v>
      </c>
      <c r="H12" s="159"/>
      <c r="I12" s="50"/>
      <c r="J12" s="50"/>
    </row>
    <row r="13" spans="1:10" ht="22.5" customHeight="1">
      <c r="A13" s="168" t="s">
        <v>67</v>
      </c>
      <c r="B13" s="167" t="s">
        <v>67</v>
      </c>
      <c r="C13" s="167" t="s">
        <v>65</v>
      </c>
      <c r="D13" s="166"/>
      <c r="E13" s="165" t="s">
        <v>71</v>
      </c>
      <c r="F13" s="159">
        <f t="shared" si="0"/>
        <v>116.04</v>
      </c>
      <c r="G13" s="159">
        <v>116.04</v>
      </c>
      <c r="H13" s="159"/>
      <c r="I13" s="50"/>
      <c r="J13" s="50"/>
    </row>
    <row r="14" spans="1:10" ht="22.5" customHeight="1">
      <c r="A14" s="168" t="s">
        <v>67</v>
      </c>
      <c r="B14" s="167" t="s">
        <v>67</v>
      </c>
      <c r="C14" s="167" t="s">
        <v>72</v>
      </c>
      <c r="D14" s="166"/>
      <c r="E14" s="165" t="s">
        <v>73</v>
      </c>
      <c r="F14" s="159">
        <f t="shared" si="0"/>
        <v>16.48</v>
      </c>
      <c r="G14" s="159">
        <v>16.48</v>
      </c>
      <c r="H14" s="159"/>
      <c r="I14" s="50"/>
      <c r="J14" s="50"/>
    </row>
    <row r="15" spans="1:10" ht="22.5" customHeight="1">
      <c r="A15" s="168"/>
      <c r="B15" s="167" t="s">
        <v>74</v>
      </c>
      <c r="C15" s="167"/>
      <c r="D15" s="166"/>
      <c r="E15" s="165" t="s">
        <v>75</v>
      </c>
      <c r="F15" s="159">
        <f t="shared" si="0"/>
        <v>1</v>
      </c>
      <c r="G15" s="159">
        <f>G16</f>
        <v>1</v>
      </c>
      <c r="H15" s="164"/>
      <c r="I15" s="50"/>
      <c r="J15" s="50"/>
    </row>
    <row r="16" spans="1:10" ht="22.5" customHeight="1">
      <c r="A16" s="168" t="s">
        <v>67</v>
      </c>
      <c r="B16" s="167" t="s">
        <v>67</v>
      </c>
      <c r="C16" s="167" t="s">
        <v>65</v>
      </c>
      <c r="D16" s="166"/>
      <c r="E16" s="165" t="s">
        <v>76</v>
      </c>
      <c r="F16" s="159">
        <f t="shared" si="0"/>
        <v>1</v>
      </c>
      <c r="G16" s="159">
        <v>1</v>
      </c>
      <c r="H16" s="164"/>
      <c r="I16" s="50"/>
      <c r="J16" s="50"/>
    </row>
    <row r="17" spans="1:10" ht="22.5" customHeight="1">
      <c r="A17" s="168"/>
      <c r="B17" s="167" t="s">
        <v>77</v>
      </c>
      <c r="C17" s="167"/>
      <c r="D17" s="166"/>
      <c r="E17" s="165" t="s">
        <v>78</v>
      </c>
      <c r="F17" s="159">
        <f t="shared" si="0"/>
        <v>10.13</v>
      </c>
      <c r="G17" s="159">
        <f>G18</f>
        <v>10.13</v>
      </c>
      <c r="H17" s="164"/>
      <c r="I17" s="50"/>
      <c r="J17" s="50"/>
    </row>
    <row r="18" spans="1:10" ht="22.5" customHeight="1">
      <c r="A18" s="168" t="s">
        <v>67</v>
      </c>
      <c r="B18" s="167" t="s">
        <v>67</v>
      </c>
      <c r="C18" s="167" t="s">
        <v>65</v>
      </c>
      <c r="D18" s="166"/>
      <c r="E18" s="165" t="s">
        <v>79</v>
      </c>
      <c r="F18" s="159">
        <f t="shared" si="0"/>
        <v>10.13</v>
      </c>
      <c r="G18" s="159">
        <v>10.13</v>
      </c>
      <c r="H18" s="164"/>
      <c r="I18" s="50"/>
      <c r="J18" s="50"/>
    </row>
    <row r="19" spans="1:10" ht="22.5" customHeight="1">
      <c r="A19" s="168"/>
      <c r="B19" s="167" t="s">
        <v>80</v>
      </c>
      <c r="C19" s="167"/>
      <c r="D19" s="166"/>
      <c r="E19" s="165" t="s">
        <v>81</v>
      </c>
      <c r="F19" s="159">
        <f t="shared" si="0"/>
        <v>10.78</v>
      </c>
      <c r="G19" s="159">
        <f>G20</f>
        <v>10.78</v>
      </c>
      <c r="H19" s="164"/>
      <c r="I19" s="50"/>
      <c r="J19" s="50"/>
    </row>
    <row r="20" spans="1:10" ht="22.5" customHeight="1">
      <c r="A20" s="168" t="s">
        <v>67</v>
      </c>
      <c r="B20" s="167" t="s">
        <v>67</v>
      </c>
      <c r="C20" s="167" t="s">
        <v>65</v>
      </c>
      <c r="D20" s="166"/>
      <c r="E20" s="165" t="s">
        <v>82</v>
      </c>
      <c r="F20" s="159">
        <f t="shared" si="0"/>
        <v>10.78</v>
      </c>
      <c r="G20" s="159">
        <v>10.78</v>
      </c>
      <c r="H20" s="164"/>
      <c r="I20" s="50"/>
      <c r="J20" s="50"/>
    </row>
    <row r="21" spans="1:10" ht="22.5" customHeight="1">
      <c r="A21" s="168" t="s">
        <v>83</v>
      </c>
      <c r="B21" s="167"/>
      <c r="C21" s="167"/>
      <c r="D21" s="166"/>
      <c r="E21" s="165" t="s">
        <v>84</v>
      </c>
      <c r="F21" s="159">
        <f t="shared" si="0"/>
        <v>16.02</v>
      </c>
      <c r="G21" s="159">
        <f>G22+G24</f>
        <v>16.02</v>
      </c>
      <c r="H21" s="164"/>
      <c r="I21" s="50"/>
      <c r="J21" s="50"/>
    </row>
    <row r="22" spans="1:10" ht="22.5" customHeight="1">
      <c r="A22" s="168"/>
      <c r="B22" s="167" t="s">
        <v>72</v>
      </c>
      <c r="C22" s="167"/>
      <c r="D22" s="166"/>
      <c r="E22" s="165" t="s">
        <v>85</v>
      </c>
      <c r="F22" s="159">
        <f t="shared" si="0"/>
        <v>7.5</v>
      </c>
      <c r="G22" s="159">
        <f>G23</f>
        <v>7.5</v>
      </c>
      <c r="H22" s="164"/>
      <c r="I22" s="50"/>
      <c r="J22" s="50"/>
    </row>
    <row r="23" spans="1:10" ht="22.5" customHeight="1">
      <c r="A23" s="168" t="s">
        <v>67</v>
      </c>
      <c r="B23" s="167" t="s">
        <v>67</v>
      </c>
      <c r="C23" s="167" t="s">
        <v>86</v>
      </c>
      <c r="D23" s="166"/>
      <c r="E23" s="165" t="s">
        <v>87</v>
      </c>
      <c r="F23" s="169">
        <f t="shared" si="0"/>
        <v>7.5</v>
      </c>
      <c r="G23" s="169">
        <v>7.5</v>
      </c>
      <c r="H23" s="169"/>
      <c r="I23" s="158"/>
      <c r="J23" s="158"/>
    </row>
    <row r="24" spans="1:10" ht="22.5" customHeight="1">
      <c r="A24" s="168"/>
      <c r="B24" s="167" t="s">
        <v>69</v>
      </c>
      <c r="C24" s="167"/>
      <c r="D24" s="166"/>
      <c r="E24" s="165" t="s">
        <v>88</v>
      </c>
      <c r="F24" s="159">
        <f t="shared" si="0"/>
        <v>8.52</v>
      </c>
      <c r="G24" s="159">
        <f>G25</f>
        <v>8.52</v>
      </c>
      <c r="H24" s="164"/>
      <c r="I24" s="50"/>
      <c r="J24" s="50"/>
    </row>
    <row r="25" spans="1:10" ht="22.5" customHeight="1">
      <c r="A25" s="168" t="s">
        <v>67</v>
      </c>
      <c r="B25" s="167" t="s">
        <v>67</v>
      </c>
      <c r="C25" s="167" t="s">
        <v>65</v>
      </c>
      <c r="D25" s="166"/>
      <c r="E25" s="165" t="s">
        <v>89</v>
      </c>
      <c r="F25" s="159">
        <f t="shared" si="0"/>
        <v>8.52</v>
      </c>
      <c r="G25" s="159">
        <v>8.52</v>
      </c>
      <c r="H25" s="164"/>
      <c r="I25" s="50"/>
      <c r="J25" s="50"/>
    </row>
    <row r="26" spans="1:10" ht="22.5" customHeight="1">
      <c r="A26" s="168" t="s">
        <v>90</v>
      </c>
      <c r="B26" s="167"/>
      <c r="C26" s="167"/>
      <c r="D26" s="166"/>
      <c r="E26" s="165" t="s">
        <v>91</v>
      </c>
      <c r="F26" s="159">
        <f t="shared" si="0"/>
        <v>10.99</v>
      </c>
      <c r="G26" s="159">
        <f>G27</f>
        <v>10.99</v>
      </c>
      <c r="H26" s="164"/>
      <c r="I26" s="50"/>
      <c r="J26" s="50"/>
    </row>
    <row r="27" spans="1:10" ht="22.5" customHeight="1">
      <c r="A27" s="168"/>
      <c r="B27" s="167" t="s">
        <v>65</v>
      </c>
      <c r="C27" s="167"/>
      <c r="D27" s="166"/>
      <c r="E27" s="165" t="s">
        <v>92</v>
      </c>
      <c r="F27" s="159">
        <f t="shared" si="0"/>
        <v>10.99</v>
      </c>
      <c r="G27" s="159">
        <f>G28</f>
        <v>10.99</v>
      </c>
      <c r="H27" s="164"/>
      <c r="I27" s="50"/>
      <c r="J27" s="50"/>
    </row>
    <row r="28" spans="1:10" ht="22.5" customHeight="1">
      <c r="A28" s="168" t="s">
        <v>67</v>
      </c>
      <c r="B28" s="167" t="s">
        <v>67</v>
      </c>
      <c r="C28" s="167" t="s">
        <v>93</v>
      </c>
      <c r="D28" s="166"/>
      <c r="E28" s="165" t="s">
        <v>94</v>
      </c>
      <c r="F28" s="159">
        <f t="shared" si="0"/>
        <v>10.99</v>
      </c>
      <c r="G28" s="159">
        <v>10.99</v>
      </c>
      <c r="H28" s="164"/>
      <c r="I28" s="50"/>
      <c r="J28" s="50"/>
    </row>
    <row r="29" spans="1:10" ht="22.5" customHeight="1">
      <c r="A29" s="168" t="s">
        <v>95</v>
      </c>
      <c r="B29" s="167"/>
      <c r="C29" s="167"/>
      <c r="D29" s="166"/>
      <c r="E29" s="165" t="s">
        <v>96</v>
      </c>
      <c r="F29" s="159">
        <f t="shared" si="0"/>
        <v>38.44</v>
      </c>
      <c r="G29" s="159">
        <f>G30+G32</f>
        <v>38.44</v>
      </c>
      <c r="H29" s="164"/>
      <c r="I29" s="50"/>
      <c r="J29" s="50"/>
    </row>
    <row r="30" spans="1:10" ht="22.5" customHeight="1">
      <c r="A30" s="168"/>
      <c r="B30" s="167" t="s">
        <v>72</v>
      </c>
      <c r="C30" s="167"/>
      <c r="D30" s="166"/>
      <c r="E30" s="165" t="s">
        <v>97</v>
      </c>
      <c r="F30" s="159">
        <f t="shared" si="0"/>
        <v>10.62</v>
      </c>
      <c r="G30" s="159">
        <f>G31</f>
        <v>10.62</v>
      </c>
      <c r="H30" s="164"/>
      <c r="I30" s="50"/>
      <c r="J30" s="50"/>
    </row>
    <row r="31" spans="1:10" ht="22.5" customHeight="1">
      <c r="A31" s="168" t="s">
        <v>67</v>
      </c>
      <c r="B31" s="167" t="s">
        <v>67</v>
      </c>
      <c r="C31" s="167" t="s">
        <v>65</v>
      </c>
      <c r="D31" s="166"/>
      <c r="E31" s="165" t="s">
        <v>98</v>
      </c>
      <c r="F31" s="159">
        <f t="shared" si="0"/>
        <v>10.62</v>
      </c>
      <c r="G31" s="159">
        <v>10.62</v>
      </c>
      <c r="H31" s="164"/>
      <c r="I31" s="50"/>
      <c r="J31" s="50"/>
    </row>
    <row r="32" spans="1:10" ht="22.5" customHeight="1">
      <c r="A32" s="168"/>
      <c r="B32" s="167" t="s">
        <v>99</v>
      </c>
      <c r="C32" s="167"/>
      <c r="D32" s="166"/>
      <c r="E32" s="165" t="s">
        <v>100</v>
      </c>
      <c r="F32" s="159">
        <f t="shared" si="0"/>
        <v>27.82</v>
      </c>
      <c r="G32" s="159">
        <f>SUM(G33:G35)</f>
        <v>27.82</v>
      </c>
      <c r="H32" s="164"/>
      <c r="I32" s="50"/>
      <c r="J32" s="50"/>
    </row>
    <row r="33" spans="1:10" ht="22.5" customHeight="1">
      <c r="A33" s="168" t="s">
        <v>67</v>
      </c>
      <c r="B33" s="167" t="s">
        <v>67</v>
      </c>
      <c r="C33" s="167" t="s">
        <v>65</v>
      </c>
      <c r="D33" s="166"/>
      <c r="E33" s="165" t="s">
        <v>101</v>
      </c>
      <c r="F33" s="159">
        <f t="shared" si="0"/>
        <v>4.41</v>
      </c>
      <c r="G33" s="159">
        <v>4.41</v>
      </c>
      <c r="H33" s="164"/>
      <c r="I33" s="50"/>
      <c r="J33" s="50"/>
    </row>
    <row r="34" spans="1:10" ht="22.5" customHeight="1">
      <c r="A34" s="168" t="s">
        <v>67</v>
      </c>
      <c r="B34" s="167" t="s">
        <v>67</v>
      </c>
      <c r="C34" s="167" t="s">
        <v>72</v>
      </c>
      <c r="D34" s="166"/>
      <c r="E34" s="165" t="s">
        <v>102</v>
      </c>
      <c r="F34" s="159">
        <f t="shared" si="0"/>
        <v>3.33</v>
      </c>
      <c r="G34" s="159">
        <v>3.33</v>
      </c>
      <c r="H34" s="164"/>
      <c r="I34" s="50"/>
      <c r="J34" s="50"/>
    </row>
    <row r="35" spans="1:10" ht="22.5" customHeight="1">
      <c r="A35" s="168" t="s">
        <v>67</v>
      </c>
      <c r="B35" s="167" t="s">
        <v>67</v>
      </c>
      <c r="C35" s="167" t="s">
        <v>99</v>
      </c>
      <c r="D35" s="166"/>
      <c r="E35" s="165" t="s">
        <v>103</v>
      </c>
      <c r="F35" s="159">
        <f t="shared" si="0"/>
        <v>20.08</v>
      </c>
      <c r="G35" s="159">
        <v>20.08</v>
      </c>
      <c r="H35" s="164"/>
      <c r="I35" s="50"/>
      <c r="J35" s="50"/>
    </row>
    <row r="36" spans="1:10" ht="22.5" customHeight="1">
      <c r="A36" s="168" t="s">
        <v>104</v>
      </c>
      <c r="B36" s="167"/>
      <c r="C36" s="167"/>
      <c r="D36" s="166"/>
      <c r="E36" s="165" t="s">
        <v>105</v>
      </c>
      <c r="F36" s="159">
        <f t="shared" si="0"/>
        <v>23.909999999999997</v>
      </c>
      <c r="G36" s="159">
        <f>G37+G39</f>
        <v>23.909999999999997</v>
      </c>
      <c r="H36" s="164"/>
      <c r="I36" s="50"/>
      <c r="J36" s="50"/>
    </row>
    <row r="37" spans="1:10" ht="22.5" customHeight="1">
      <c r="A37" s="168"/>
      <c r="B37" s="167" t="s">
        <v>65</v>
      </c>
      <c r="C37" s="167"/>
      <c r="D37" s="166"/>
      <c r="E37" s="165" t="s">
        <v>106</v>
      </c>
      <c r="F37" s="159">
        <f t="shared" si="0"/>
        <v>12.12</v>
      </c>
      <c r="G37" s="159">
        <f>G38</f>
        <v>12.12</v>
      </c>
      <c r="H37" s="164"/>
      <c r="I37" s="50"/>
      <c r="J37" s="50"/>
    </row>
    <row r="38" spans="1:10" ht="22.5" customHeight="1">
      <c r="A38" s="168" t="s">
        <v>67</v>
      </c>
      <c r="B38" s="167" t="s">
        <v>67</v>
      </c>
      <c r="C38" s="167" t="s">
        <v>65</v>
      </c>
      <c r="D38" s="166"/>
      <c r="E38" s="165" t="s">
        <v>107</v>
      </c>
      <c r="F38" s="159">
        <f t="shared" si="0"/>
        <v>12.12</v>
      </c>
      <c r="G38" s="159">
        <v>12.12</v>
      </c>
      <c r="H38" s="164"/>
      <c r="I38" s="50"/>
      <c r="J38" s="50"/>
    </row>
    <row r="39" spans="1:10" ht="22.5" customHeight="1">
      <c r="A39" s="168"/>
      <c r="B39" s="167" t="s">
        <v>77</v>
      </c>
      <c r="C39" s="167"/>
      <c r="D39" s="166"/>
      <c r="E39" s="165" t="s">
        <v>108</v>
      </c>
      <c r="F39" s="159">
        <f t="shared" si="0"/>
        <v>11.79</v>
      </c>
      <c r="G39" s="159">
        <f>G41+G40</f>
        <v>11.79</v>
      </c>
      <c r="H39" s="164"/>
      <c r="I39" s="50"/>
      <c r="J39" s="50"/>
    </row>
    <row r="40" spans="1:10" ht="22.5" customHeight="1">
      <c r="A40" s="168" t="s">
        <v>67</v>
      </c>
      <c r="B40" s="167" t="s">
        <v>67</v>
      </c>
      <c r="C40" s="167" t="s">
        <v>65</v>
      </c>
      <c r="D40" s="166"/>
      <c r="E40" s="165" t="s">
        <v>109</v>
      </c>
      <c r="F40" s="159">
        <f t="shared" si="0"/>
        <v>5.88</v>
      </c>
      <c r="G40" s="159">
        <v>5.88</v>
      </c>
      <c r="H40" s="159"/>
      <c r="I40" s="50"/>
      <c r="J40" s="50"/>
    </row>
    <row r="41" spans="1:10" ht="22.5" customHeight="1">
      <c r="A41" s="168" t="s">
        <v>67</v>
      </c>
      <c r="B41" s="167" t="s">
        <v>67</v>
      </c>
      <c r="C41" s="167" t="s">
        <v>72</v>
      </c>
      <c r="D41" s="166"/>
      <c r="E41" s="165" t="s">
        <v>110</v>
      </c>
      <c r="F41" s="159">
        <f aca="true" t="shared" si="1" ref="F41:F62">SUM(G41:H41)</f>
        <v>5.91</v>
      </c>
      <c r="G41" s="159">
        <v>5.91</v>
      </c>
      <c r="H41" s="159"/>
      <c r="I41" s="50"/>
      <c r="J41" s="50"/>
    </row>
    <row r="42" spans="1:10" ht="22.5" customHeight="1">
      <c r="A42" s="168" t="s">
        <v>111</v>
      </c>
      <c r="B42" s="167"/>
      <c r="C42" s="167"/>
      <c r="D42" s="166"/>
      <c r="E42" s="165" t="s">
        <v>112</v>
      </c>
      <c r="F42" s="159">
        <f t="shared" si="1"/>
        <v>1.38</v>
      </c>
      <c r="G42" s="159">
        <f>G43</f>
        <v>1.38</v>
      </c>
      <c r="H42" s="159"/>
      <c r="I42" s="50"/>
      <c r="J42" s="50"/>
    </row>
    <row r="43" spans="1:10" ht="22.5" customHeight="1">
      <c r="A43" s="168"/>
      <c r="B43" s="167" t="s">
        <v>65</v>
      </c>
      <c r="C43" s="167"/>
      <c r="D43" s="166"/>
      <c r="E43" s="165" t="s">
        <v>113</v>
      </c>
      <c r="F43" s="159">
        <f t="shared" si="1"/>
        <v>1.38</v>
      </c>
      <c r="G43" s="159">
        <v>1.38</v>
      </c>
      <c r="H43" s="159"/>
      <c r="I43" s="50"/>
      <c r="J43" s="50"/>
    </row>
    <row r="44" spans="1:10" ht="22.5" customHeight="1">
      <c r="A44" s="168" t="s">
        <v>67</v>
      </c>
      <c r="B44" s="167" t="s">
        <v>67</v>
      </c>
      <c r="C44" s="167" t="s">
        <v>65</v>
      </c>
      <c r="D44" s="166"/>
      <c r="E44" s="165" t="s">
        <v>114</v>
      </c>
      <c r="F44" s="159">
        <f t="shared" si="1"/>
        <v>1.38</v>
      </c>
      <c r="G44" s="159">
        <v>1.38</v>
      </c>
      <c r="H44" s="159"/>
      <c r="I44" s="50"/>
      <c r="J44" s="50"/>
    </row>
    <row r="45" spans="1:10" ht="22.5" customHeight="1">
      <c r="A45" s="168" t="s">
        <v>115</v>
      </c>
      <c r="B45" s="167"/>
      <c r="C45" s="167"/>
      <c r="D45" s="166"/>
      <c r="E45" s="165" t="s">
        <v>116</v>
      </c>
      <c r="F45" s="159">
        <f t="shared" si="1"/>
        <v>257.57</v>
      </c>
      <c r="G45" s="159">
        <f>G46+G51+G53+G55</f>
        <v>195.57</v>
      </c>
      <c r="H45" s="159">
        <f>H46+H51+H53+H55</f>
        <v>62</v>
      </c>
      <c r="I45" s="50"/>
      <c r="J45" s="50"/>
    </row>
    <row r="46" spans="1:10" ht="22.5" customHeight="1">
      <c r="A46" s="168"/>
      <c r="B46" s="167" t="s">
        <v>65</v>
      </c>
      <c r="C46" s="167"/>
      <c r="D46" s="166"/>
      <c r="E46" s="165" t="s">
        <v>117</v>
      </c>
      <c r="F46" s="159">
        <f t="shared" si="1"/>
        <v>55.989999999999995</v>
      </c>
      <c r="G46" s="159">
        <f>SUM(G47:G50)</f>
        <v>55.989999999999995</v>
      </c>
      <c r="H46" s="159"/>
      <c r="I46" s="50"/>
      <c r="J46" s="50"/>
    </row>
    <row r="47" spans="1:10" ht="22.5" customHeight="1">
      <c r="A47" s="168" t="s">
        <v>67</v>
      </c>
      <c r="B47" s="167" t="s">
        <v>67</v>
      </c>
      <c r="C47" s="167" t="s">
        <v>65</v>
      </c>
      <c r="D47" s="166"/>
      <c r="E47" s="165" t="s">
        <v>118</v>
      </c>
      <c r="F47" s="159">
        <f t="shared" si="1"/>
        <v>21.35</v>
      </c>
      <c r="G47" s="159">
        <v>21.35</v>
      </c>
      <c r="H47" s="159"/>
      <c r="I47" s="50"/>
      <c r="J47" s="50"/>
    </row>
    <row r="48" spans="1:10" ht="22.5" customHeight="1">
      <c r="A48" s="168" t="s">
        <v>67</v>
      </c>
      <c r="B48" s="167" t="s">
        <v>67</v>
      </c>
      <c r="C48" s="167" t="s">
        <v>119</v>
      </c>
      <c r="D48" s="166"/>
      <c r="E48" s="165" t="s">
        <v>120</v>
      </c>
      <c r="F48" s="159">
        <f t="shared" si="1"/>
        <v>30.31</v>
      </c>
      <c r="G48" s="159">
        <v>30.31</v>
      </c>
      <c r="H48" s="159"/>
      <c r="I48" s="50"/>
      <c r="J48" s="50"/>
    </row>
    <row r="49" spans="1:10" ht="22.5" customHeight="1">
      <c r="A49" s="168" t="s">
        <v>67</v>
      </c>
      <c r="B49" s="167" t="s">
        <v>67</v>
      </c>
      <c r="C49" s="167" t="s">
        <v>121</v>
      </c>
      <c r="D49" s="166"/>
      <c r="E49" s="165" t="s">
        <v>122</v>
      </c>
      <c r="F49" s="159">
        <f t="shared" si="1"/>
        <v>1.42</v>
      </c>
      <c r="G49" s="159">
        <v>1.42</v>
      </c>
      <c r="H49" s="159"/>
      <c r="I49" s="50"/>
      <c r="J49" s="50"/>
    </row>
    <row r="50" spans="1:10" ht="22.5" customHeight="1">
      <c r="A50" s="168" t="s">
        <v>67</v>
      </c>
      <c r="B50" s="167" t="s">
        <v>67</v>
      </c>
      <c r="C50" s="167" t="s">
        <v>123</v>
      </c>
      <c r="D50" s="166"/>
      <c r="E50" s="165" t="s">
        <v>124</v>
      </c>
      <c r="F50" s="159">
        <f t="shared" si="1"/>
        <v>2.91</v>
      </c>
      <c r="G50" s="159">
        <v>2.91</v>
      </c>
      <c r="H50" s="159"/>
      <c r="I50" s="50"/>
      <c r="J50" s="50"/>
    </row>
    <row r="51" spans="1:10" ht="22.5" customHeight="1">
      <c r="A51" s="168"/>
      <c r="B51" s="167" t="s">
        <v>72</v>
      </c>
      <c r="C51" s="167"/>
      <c r="D51" s="166"/>
      <c r="E51" s="165" t="s">
        <v>125</v>
      </c>
      <c r="F51" s="159">
        <f t="shared" si="1"/>
        <v>20.87</v>
      </c>
      <c r="G51" s="159">
        <f>G52</f>
        <v>20.87</v>
      </c>
      <c r="H51" s="159"/>
      <c r="I51" s="50"/>
      <c r="J51" s="50"/>
    </row>
    <row r="52" spans="1:10" ht="22.5" customHeight="1">
      <c r="A52" s="168" t="s">
        <v>67</v>
      </c>
      <c r="B52" s="167" t="s">
        <v>67</v>
      </c>
      <c r="C52" s="167" t="s">
        <v>65</v>
      </c>
      <c r="D52" s="166"/>
      <c r="E52" s="165" t="s">
        <v>126</v>
      </c>
      <c r="F52" s="159">
        <f t="shared" si="1"/>
        <v>20.87</v>
      </c>
      <c r="G52" s="159">
        <v>20.87</v>
      </c>
      <c r="H52" s="159"/>
      <c r="I52" s="50"/>
      <c r="J52" s="50"/>
    </row>
    <row r="53" spans="1:10" ht="22.5" customHeight="1">
      <c r="A53" s="168"/>
      <c r="B53" s="167" t="s">
        <v>99</v>
      </c>
      <c r="C53" s="167"/>
      <c r="D53" s="166"/>
      <c r="E53" s="165" t="s">
        <v>127</v>
      </c>
      <c r="F53" s="159">
        <f t="shared" si="1"/>
        <v>22</v>
      </c>
      <c r="G53" s="159">
        <f>G54</f>
        <v>0</v>
      </c>
      <c r="H53" s="159">
        <f>H54</f>
        <v>22</v>
      </c>
      <c r="I53" s="50"/>
      <c r="J53" s="50"/>
    </row>
    <row r="54" spans="1:10" ht="22.5" customHeight="1">
      <c r="A54" s="168" t="s">
        <v>67</v>
      </c>
      <c r="B54" s="167" t="s">
        <v>67</v>
      </c>
      <c r="C54" s="167" t="s">
        <v>128</v>
      </c>
      <c r="D54" s="166"/>
      <c r="E54" s="165" t="s">
        <v>129</v>
      </c>
      <c r="F54" s="159">
        <f t="shared" si="1"/>
        <v>22</v>
      </c>
      <c r="G54" s="159"/>
      <c r="H54" s="159">
        <v>22</v>
      </c>
      <c r="I54" s="50"/>
      <c r="J54" s="50"/>
    </row>
    <row r="55" spans="1:10" ht="22.5" customHeight="1">
      <c r="A55" s="168"/>
      <c r="B55" s="167" t="s">
        <v>130</v>
      </c>
      <c r="C55" s="167"/>
      <c r="D55" s="166"/>
      <c r="E55" s="165" t="s">
        <v>131</v>
      </c>
      <c r="F55" s="159">
        <f t="shared" si="1"/>
        <v>158.70999999999998</v>
      </c>
      <c r="G55" s="159">
        <f>G56</f>
        <v>118.71</v>
      </c>
      <c r="H55" s="159">
        <f>H56</f>
        <v>40</v>
      </c>
      <c r="I55" s="50"/>
      <c r="J55" s="50"/>
    </row>
    <row r="56" spans="1:10" ht="22.5" customHeight="1">
      <c r="A56" s="168" t="s">
        <v>67</v>
      </c>
      <c r="B56" s="167" t="s">
        <v>67</v>
      </c>
      <c r="C56" s="167" t="s">
        <v>99</v>
      </c>
      <c r="D56" s="166"/>
      <c r="E56" s="165" t="s">
        <v>132</v>
      </c>
      <c r="F56" s="159">
        <f t="shared" si="1"/>
        <v>158.70999999999998</v>
      </c>
      <c r="G56" s="159">
        <v>118.71</v>
      </c>
      <c r="H56" s="159">
        <v>40</v>
      </c>
      <c r="I56" s="50"/>
      <c r="J56" s="50"/>
    </row>
    <row r="57" spans="1:10" ht="22.5" customHeight="1">
      <c r="A57" s="168" t="s">
        <v>133</v>
      </c>
      <c r="B57" s="167"/>
      <c r="C57" s="167"/>
      <c r="D57" s="166"/>
      <c r="E57" s="165" t="s">
        <v>134</v>
      </c>
      <c r="F57" s="159">
        <f t="shared" si="1"/>
        <v>12</v>
      </c>
      <c r="G57" s="159">
        <f>G58</f>
        <v>12</v>
      </c>
      <c r="H57" s="159"/>
      <c r="I57" s="50"/>
      <c r="J57" s="50"/>
    </row>
    <row r="58" spans="1:10" ht="22.5" customHeight="1">
      <c r="A58" s="168"/>
      <c r="B58" s="167" t="s">
        <v>128</v>
      </c>
      <c r="C58" s="167"/>
      <c r="D58" s="166"/>
      <c r="E58" s="165" t="s">
        <v>135</v>
      </c>
      <c r="F58" s="159">
        <f t="shared" si="1"/>
        <v>12</v>
      </c>
      <c r="G58" s="159">
        <f>G59</f>
        <v>12</v>
      </c>
      <c r="H58" s="159"/>
      <c r="I58" s="50"/>
      <c r="J58" s="50"/>
    </row>
    <row r="59" spans="1:10" ht="22.5" customHeight="1">
      <c r="A59" s="168" t="s">
        <v>67</v>
      </c>
      <c r="B59" s="167" t="s">
        <v>67</v>
      </c>
      <c r="C59" s="167" t="s">
        <v>128</v>
      </c>
      <c r="D59" s="166"/>
      <c r="E59" s="165" t="s">
        <v>136</v>
      </c>
      <c r="F59" s="159">
        <f t="shared" si="1"/>
        <v>12</v>
      </c>
      <c r="G59" s="159">
        <v>12</v>
      </c>
      <c r="H59" s="159"/>
      <c r="I59" s="50"/>
      <c r="J59" s="50"/>
    </row>
    <row r="60" spans="1:10" ht="22.5" customHeight="1">
      <c r="A60" s="168" t="s">
        <v>137</v>
      </c>
      <c r="B60" s="167"/>
      <c r="C60" s="167"/>
      <c r="D60" s="166"/>
      <c r="E60" s="165" t="s">
        <v>138</v>
      </c>
      <c r="F60" s="159">
        <f t="shared" si="1"/>
        <v>19.02</v>
      </c>
      <c r="G60" s="159">
        <f>G61</f>
        <v>19.02</v>
      </c>
      <c r="H60" s="159"/>
      <c r="I60" s="50"/>
      <c r="J60" s="50"/>
    </row>
    <row r="61" spans="1:10" ht="22.5" customHeight="1">
      <c r="A61" s="168"/>
      <c r="B61" s="167" t="s">
        <v>72</v>
      </c>
      <c r="C61" s="167"/>
      <c r="D61" s="166"/>
      <c r="E61" s="165" t="s">
        <v>139</v>
      </c>
      <c r="F61" s="159">
        <f t="shared" si="1"/>
        <v>19.02</v>
      </c>
      <c r="G61" s="159">
        <f>G62</f>
        <v>19.02</v>
      </c>
      <c r="H61" s="159"/>
      <c r="I61" s="50"/>
      <c r="J61" s="50"/>
    </row>
    <row r="62" spans="1:10" ht="22.5" customHeight="1">
      <c r="A62" s="168" t="s">
        <v>67</v>
      </c>
      <c r="B62" s="167" t="s">
        <v>67</v>
      </c>
      <c r="C62" s="167" t="s">
        <v>65</v>
      </c>
      <c r="D62" s="166"/>
      <c r="E62" s="165" t="s">
        <v>140</v>
      </c>
      <c r="F62" s="159">
        <f t="shared" si="1"/>
        <v>19.02</v>
      </c>
      <c r="G62" s="159">
        <v>19.02</v>
      </c>
      <c r="H62" s="159"/>
      <c r="I62" s="50"/>
      <c r="J62" s="50"/>
    </row>
    <row r="63" spans="7:8" ht="22.5" customHeight="1">
      <c r="G63" s="157"/>
      <c r="H63" s="157"/>
    </row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PageLayoutView="0" workbookViewId="0" topLeftCell="A1">
      <selection activeCell="C18" sqref="C18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1.00390625" style="2" customWidth="1"/>
    <col min="4" max="8" width="12.25390625" style="2" customWidth="1"/>
    <col min="9" max="33" width="6.50390625" style="2" customWidth="1"/>
    <col min="34" max="34" width="6.25390625" style="2" customWidth="1"/>
    <col min="35" max="37" width="6.875" style="2" customWidth="1"/>
    <col min="38" max="40" width="6.25390625" style="2" customWidth="1"/>
    <col min="41" max="252" width="8.00390625" style="2" customWidth="1"/>
    <col min="253" max="255" width="6.875" style="2" bestFit="1" customWidth="1"/>
  </cols>
  <sheetData>
    <row r="1" s="2" customFormat="1" ht="20.25" customHeight="1">
      <c r="A1" s="97" t="s">
        <v>149</v>
      </c>
    </row>
    <row r="2" spans="1:33" s="2" customFormat="1" ht="20.25" customHeight="1">
      <c r="A2" s="8"/>
      <c r="B2" s="8"/>
      <c r="C2" s="8"/>
      <c r="D2" s="8"/>
      <c r="E2" s="8"/>
      <c r="F2" s="8"/>
      <c r="G2" s="8"/>
      <c r="H2" s="9" t="s">
        <v>150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2" customFormat="1" ht="20.25" customHeight="1">
      <c r="A3" s="193" t="s">
        <v>151</v>
      </c>
      <c r="B3" s="193"/>
      <c r="C3" s="193"/>
      <c r="D3" s="193"/>
      <c r="E3" s="193"/>
      <c r="F3" s="193"/>
      <c r="G3" s="193"/>
      <c r="H3" s="19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2" customFormat="1" ht="20.25" customHeight="1">
      <c r="A4" s="11"/>
      <c r="B4" s="11"/>
      <c r="C4" s="12"/>
      <c r="D4" s="12"/>
      <c r="E4" s="12"/>
      <c r="F4" s="12"/>
      <c r="G4" s="12"/>
      <c r="H4" s="13" t="s">
        <v>4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2" customFormat="1" ht="20.25" customHeight="1">
      <c r="A5" s="14" t="s">
        <v>5</v>
      </c>
      <c r="B5" s="14"/>
      <c r="C5" s="14" t="s">
        <v>6</v>
      </c>
      <c r="D5" s="14"/>
      <c r="E5" s="14"/>
      <c r="F5" s="14"/>
      <c r="G5" s="14"/>
      <c r="H5" s="1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54" customFormat="1" ht="37.5" customHeight="1">
      <c r="A6" s="49" t="s">
        <v>7</v>
      </c>
      <c r="B6" s="51" t="s">
        <v>152</v>
      </c>
      <c r="C6" s="49" t="s">
        <v>7</v>
      </c>
      <c r="D6" s="49" t="s">
        <v>38</v>
      </c>
      <c r="E6" s="51" t="s">
        <v>153</v>
      </c>
      <c r="F6" s="52" t="s">
        <v>154</v>
      </c>
      <c r="G6" s="49" t="s">
        <v>155</v>
      </c>
      <c r="H6" s="52" t="s">
        <v>156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s="2" customFormat="1" ht="24.75" customHeight="1">
      <c r="A7" s="55" t="s">
        <v>157</v>
      </c>
      <c r="B7" s="56"/>
      <c r="C7" s="57" t="s">
        <v>158</v>
      </c>
      <c r="D7" s="56"/>
      <c r="E7" s="56">
        <f>SUM(E8:E20)</f>
        <v>546.89</v>
      </c>
      <c r="F7" s="56"/>
      <c r="G7" s="56"/>
      <c r="H7" s="5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2" customFormat="1" ht="24.75" customHeight="1">
      <c r="A8" s="55" t="s">
        <v>159</v>
      </c>
      <c r="B8" s="56">
        <v>546.89</v>
      </c>
      <c r="C8" s="57" t="s">
        <v>64</v>
      </c>
      <c r="D8" s="58"/>
      <c r="E8" s="59">
        <v>167.56</v>
      </c>
      <c r="F8" s="59"/>
      <c r="G8" s="59"/>
      <c r="H8" s="5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2" customFormat="1" ht="24.75" customHeight="1">
      <c r="A9" s="55" t="s">
        <v>160</v>
      </c>
      <c r="B9" s="56"/>
      <c r="C9" s="57" t="s">
        <v>161</v>
      </c>
      <c r="D9" s="58"/>
      <c r="E9" s="59"/>
      <c r="F9" s="59"/>
      <c r="G9" s="59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2" customFormat="1" ht="24.75" customHeight="1">
      <c r="A10" s="55" t="s">
        <v>162</v>
      </c>
      <c r="B10" s="17"/>
      <c r="C10" s="57" t="s">
        <v>163</v>
      </c>
      <c r="D10" s="58"/>
      <c r="E10" s="59"/>
      <c r="F10" s="59"/>
      <c r="G10" s="59"/>
      <c r="H10" s="5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2" customFormat="1" ht="24.75" customHeight="1">
      <c r="A11" s="55" t="s">
        <v>164</v>
      </c>
      <c r="B11" s="60"/>
      <c r="C11" s="57" t="s">
        <v>84</v>
      </c>
      <c r="D11" s="58"/>
      <c r="E11" s="59">
        <v>16.02</v>
      </c>
      <c r="F11" s="59"/>
      <c r="G11" s="59"/>
      <c r="H11" s="5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2" customFormat="1" ht="24.75" customHeight="1">
      <c r="A12" s="55" t="s">
        <v>159</v>
      </c>
      <c r="B12" s="56"/>
      <c r="C12" s="57" t="s">
        <v>165</v>
      </c>
      <c r="D12" s="58"/>
      <c r="E12" s="59"/>
      <c r="F12" s="59"/>
      <c r="G12" s="59"/>
      <c r="H12" s="5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s="2" customFormat="1" ht="24.75" customHeight="1">
      <c r="A13" s="55" t="s">
        <v>160</v>
      </c>
      <c r="B13" s="56"/>
      <c r="C13" s="57" t="s">
        <v>166</v>
      </c>
      <c r="D13" s="58"/>
      <c r="E13" s="59"/>
      <c r="F13" s="59"/>
      <c r="G13" s="59"/>
      <c r="H13" s="5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2" customFormat="1" ht="24.75" customHeight="1">
      <c r="A14" s="55" t="s">
        <v>162</v>
      </c>
      <c r="B14" s="56"/>
      <c r="C14" s="57" t="s">
        <v>91</v>
      </c>
      <c r="D14" s="58"/>
      <c r="E14" s="59">
        <v>10.99</v>
      </c>
      <c r="F14" s="59"/>
      <c r="G14" s="59"/>
      <c r="H14" s="56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2" customFormat="1" ht="24.75" customHeight="1">
      <c r="A15" s="55" t="s">
        <v>167</v>
      </c>
      <c r="B15" s="17"/>
      <c r="C15" s="57" t="s">
        <v>96</v>
      </c>
      <c r="D15" s="58"/>
      <c r="E15" s="59">
        <v>38.44</v>
      </c>
      <c r="F15" s="59"/>
      <c r="G15" s="59"/>
      <c r="H15" s="5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2" customFormat="1" ht="24.75" customHeight="1">
      <c r="A16" s="55"/>
      <c r="B16" s="17"/>
      <c r="C16" s="153" t="s">
        <v>105</v>
      </c>
      <c r="D16" s="58"/>
      <c r="E16" s="154">
        <v>23.91</v>
      </c>
      <c r="F16" s="59"/>
      <c r="G16" s="59"/>
      <c r="H16" s="5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2" customFormat="1" ht="24.75" customHeight="1">
      <c r="A17" s="55"/>
      <c r="B17" s="17"/>
      <c r="C17" s="152" t="s">
        <v>112</v>
      </c>
      <c r="D17" s="58"/>
      <c r="E17" s="61">
        <v>1.38</v>
      </c>
      <c r="F17" s="59"/>
      <c r="G17" s="59"/>
      <c r="H17" s="5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2" customFormat="1" ht="24.75" customHeight="1">
      <c r="A18" s="55"/>
      <c r="B18" s="17"/>
      <c r="C18" s="152" t="s">
        <v>116</v>
      </c>
      <c r="D18" s="58"/>
      <c r="E18" s="61">
        <v>257.57</v>
      </c>
      <c r="F18" s="59"/>
      <c r="G18" s="59"/>
      <c r="H18" s="56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2" customFormat="1" ht="24.75" customHeight="1">
      <c r="A19" s="55"/>
      <c r="B19" s="17"/>
      <c r="C19" s="152" t="s">
        <v>134</v>
      </c>
      <c r="D19" s="58"/>
      <c r="E19" s="61">
        <v>12</v>
      </c>
      <c r="F19" s="59"/>
      <c r="G19" s="59"/>
      <c r="H19" s="56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2" customFormat="1" ht="24.75" customHeight="1">
      <c r="A20" s="55"/>
      <c r="B20" s="17"/>
      <c r="C20" s="152" t="s">
        <v>138</v>
      </c>
      <c r="D20" s="58"/>
      <c r="E20" s="18">
        <v>19.02</v>
      </c>
      <c r="F20" s="59"/>
      <c r="G20" s="59"/>
      <c r="H20" s="56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2" customFormat="1" ht="24.75" customHeight="1">
      <c r="A21" s="15"/>
      <c r="B21" s="18"/>
      <c r="C21" s="15"/>
      <c r="D21" s="18"/>
      <c r="E21" s="18"/>
      <c r="F21" s="18"/>
      <c r="G21" s="18"/>
      <c r="H21" s="1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2" customFormat="1" ht="24.75" customHeight="1">
      <c r="A22" s="16"/>
      <c r="B22" s="17"/>
      <c r="C22" s="16" t="s">
        <v>168</v>
      </c>
      <c r="D22" s="58"/>
      <c r="E22" s="62"/>
      <c r="F22" s="62"/>
      <c r="G22" s="62"/>
      <c r="H22" s="1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2" customFormat="1" ht="24.75" customHeight="1">
      <c r="A23" s="16"/>
      <c r="B23" s="20"/>
      <c r="C23" s="16"/>
      <c r="D23" s="18"/>
      <c r="E23" s="63"/>
      <c r="F23" s="63"/>
      <c r="G23" s="63"/>
      <c r="H23" s="6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s="2" customFormat="1" ht="20.25" customHeight="1">
      <c r="A24" s="15" t="s">
        <v>32</v>
      </c>
      <c r="B24" s="20">
        <v>546.89</v>
      </c>
      <c r="C24" s="15" t="s">
        <v>33</v>
      </c>
      <c r="D24" s="58"/>
      <c r="E24" s="18">
        <v>546.89</v>
      </c>
      <c r="F24" s="18"/>
      <c r="G24" s="18"/>
      <c r="H24" s="1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s="2" customFormat="1" ht="20.25" customHeight="1">
      <c r="A25" s="21"/>
      <c r="B25" s="22"/>
      <c r="C25" s="23"/>
      <c r="D25" s="23"/>
      <c r="E25" s="23"/>
      <c r="F25" s="23"/>
      <c r="G25" s="2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104"/>
  <sheetViews>
    <sheetView zoomScalePageLayoutView="0" workbookViewId="0" topLeftCell="A46">
      <selection activeCell="E87" sqref="E87"/>
    </sheetView>
  </sheetViews>
  <sheetFormatPr defaultColWidth="6.875" defaultRowHeight="12.75" customHeight="1"/>
  <cols>
    <col min="1" max="1" width="4.00390625" style="2" bestFit="1" customWidth="1"/>
    <col min="2" max="3" width="2.625" style="2" bestFit="1" customWidth="1"/>
    <col min="4" max="4" width="6.875" style="2" customWidth="1"/>
    <col min="5" max="5" width="25.125" style="2" customWidth="1"/>
    <col min="6" max="6" width="8.375" style="2" bestFit="1" customWidth="1"/>
    <col min="7" max="7" width="8.625" style="128" bestFit="1" customWidth="1"/>
    <col min="8" max="9" width="7.375" style="2" bestFit="1" customWidth="1"/>
    <col min="10" max="10" width="6.375" style="128" bestFit="1" customWidth="1"/>
    <col min="11" max="11" width="6.375" style="2" bestFit="1" customWidth="1"/>
    <col min="12" max="13" width="4.625" style="2" bestFit="1" customWidth="1"/>
    <col min="14" max="14" width="7.375" style="10" bestFit="1" customWidth="1"/>
    <col min="15" max="15" width="7.375" style="2" bestFit="1" customWidth="1"/>
    <col min="16" max="22" width="6.375" style="2" bestFit="1" customWidth="1"/>
    <col min="23" max="24" width="7.375" style="2" bestFit="1" customWidth="1"/>
    <col min="25" max="25" width="8.625" style="10" bestFit="1" customWidth="1"/>
    <col min="26" max="26" width="4.625" style="2" bestFit="1" customWidth="1"/>
    <col min="27" max="28" width="6.375" style="2" bestFit="1" customWidth="1"/>
    <col min="29" max="29" width="4.625" style="2" bestFit="1" customWidth="1"/>
    <col min="30" max="30" width="6.375" style="2" bestFit="1" customWidth="1"/>
    <col min="31" max="32" width="4.625" style="2" bestFit="1" customWidth="1"/>
    <col min="33" max="33" width="8.375" style="10" bestFit="1" customWidth="1"/>
    <col min="34" max="34" width="7.375" style="2" bestFit="1" customWidth="1"/>
    <col min="35" max="37" width="6.375" style="2" bestFit="1" customWidth="1"/>
    <col min="38" max="38" width="7.375" style="2" bestFit="1" customWidth="1"/>
    <col min="39" max="40" width="6.375" style="2" bestFit="1" customWidth="1"/>
    <col min="41" max="44" width="6.625" style="2" bestFit="1" customWidth="1"/>
    <col min="45" max="45" width="7.375" style="10" bestFit="1" customWidth="1"/>
    <col min="46" max="47" width="6.625" style="2" bestFit="1" customWidth="1"/>
    <col min="48" max="48" width="7.375" style="10" bestFit="1" customWidth="1"/>
    <col min="49" max="49" width="7.375" style="2" bestFit="1" customWidth="1"/>
    <col min="50" max="51" width="6.625" style="2" bestFit="1" customWidth="1"/>
    <col min="52" max="52" width="7.375" style="2" bestFit="1" customWidth="1"/>
    <col min="53" max="53" width="8.375" style="10" bestFit="1" customWidth="1"/>
    <col min="54" max="54" width="6.625" style="2" bestFit="1" customWidth="1"/>
    <col min="55" max="55" width="7.375" style="10" bestFit="1" customWidth="1"/>
    <col min="56" max="57" width="6.625" style="2" bestFit="1" customWidth="1"/>
    <col min="58" max="58" width="7.375" style="2" bestFit="1" customWidth="1"/>
    <col min="59" max="62" width="6.625" style="2" bestFit="1" customWidth="1"/>
    <col min="63" max="63" width="7.375" style="2" bestFit="1" customWidth="1"/>
    <col min="64" max="64" width="6.625" style="2" bestFit="1" customWidth="1"/>
    <col min="65" max="66" width="7.375" style="2" bestFit="1" customWidth="1"/>
    <col min="67" max="81" width="6.625" style="2" bestFit="1" customWidth="1"/>
    <col min="82" max="82" width="7.375" style="2" bestFit="1" customWidth="1"/>
    <col min="83" max="95" width="6.625" style="2" bestFit="1" customWidth="1"/>
    <col min="96" max="96" width="7.375" style="2" bestFit="1" customWidth="1"/>
    <col min="97" max="97" width="6.625" style="2" bestFit="1" customWidth="1"/>
    <col min="98" max="213" width="6.875" style="2" bestFit="1" customWidth="1"/>
  </cols>
  <sheetData>
    <row r="1" spans="1:97" ht="14.25">
      <c r="A1" s="208" t="s">
        <v>169</v>
      </c>
      <c r="B1" s="208"/>
      <c r="C1" s="208"/>
      <c r="D1" s="208"/>
      <c r="E1" s="208"/>
      <c r="F1" s="108"/>
      <c r="G1" s="209"/>
      <c r="H1" s="208"/>
      <c r="I1" s="208"/>
      <c r="J1" s="209"/>
      <c r="K1" s="108"/>
      <c r="L1" s="108"/>
      <c r="M1" s="108"/>
      <c r="N1" s="134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34"/>
      <c r="Z1" s="108"/>
      <c r="AA1" s="108"/>
      <c r="AB1" s="108"/>
      <c r="AC1" s="108"/>
      <c r="AD1" s="108"/>
      <c r="AE1" s="108"/>
      <c r="AF1" s="108"/>
      <c r="AG1" s="134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34"/>
      <c r="AT1" s="108"/>
      <c r="AU1" s="108"/>
      <c r="AV1" s="134"/>
      <c r="AW1" s="108"/>
      <c r="AX1" s="108"/>
      <c r="AY1" s="108"/>
      <c r="AZ1" s="108"/>
      <c r="BA1" s="134"/>
      <c r="BB1" s="108"/>
      <c r="BC1" s="134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</row>
    <row r="2" spans="1:97" ht="14.25">
      <c r="A2" s="210" t="s">
        <v>170</v>
      </c>
      <c r="B2" s="210"/>
      <c r="C2" s="210"/>
      <c r="D2" s="210"/>
      <c r="E2" s="210"/>
      <c r="F2" s="210"/>
      <c r="G2" s="211"/>
      <c r="H2" s="210"/>
      <c r="I2" s="210"/>
      <c r="J2" s="211"/>
      <c r="K2" s="210"/>
      <c r="L2" s="210"/>
      <c r="M2" s="210"/>
      <c r="N2" s="212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2"/>
      <c r="Z2" s="210"/>
      <c r="AA2" s="210"/>
      <c r="AB2" s="210"/>
      <c r="AC2" s="210"/>
      <c r="AD2" s="210"/>
      <c r="AE2" s="210"/>
      <c r="AF2" s="210"/>
      <c r="AG2" s="212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2"/>
      <c r="AT2" s="210"/>
      <c r="AU2" s="210"/>
      <c r="AV2" s="212"/>
      <c r="AW2" s="210"/>
      <c r="AX2" s="210"/>
      <c r="AY2" s="210"/>
      <c r="AZ2" s="210"/>
      <c r="BA2" s="212"/>
      <c r="BB2" s="210"/>
      <c r="BC2" s="212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</row>
    <row r="3" spans="1:97" ht="22.5">
      <c r="A3" s="213" t="s">
        <v>171</v>
      </c>
      <c r="B3" s="213"/>
      <c r="C3" s="213"/>
      <c r="D3" s="213"/>
      <c r="E3" s="213"/>
      <c r="F3" s="213"/>
      <c r="G3" s="214"/>
      <c r="H3" s="213"/>
      <c r="I3" s="213"/>
      <c r="J3" s="214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</row>
    <row r="4" spans="1:97" ht="14.25">
      <c r="A4" s="109"/>
      <c r="B4" s="109"/>
      <c r="C4" s="109"/>
      <c r="D4" s="109"/>
      <c r="E4" s="109"/>
      <c r="F4" s="109"/>
      <c r="G4" s="132"/>
      <c r="H4" s="110"/>
      <c r="I4" s="110"/>
      <c r="J4" s="132"/>
      <c r="K4" s="110"/>
      <c r="L4" s="110"/>
      <c r="M4" s="110"/>
      <c r="N4" s="110"/>
      <c r="O4" s="110"/>
      <c r="P4" s="110"/>
      <c r="Q4" s="110"/>
      <c r="R4" s="111"/>
      <c r="S4" s="111"/>
      <c r="T4" s="111"/>
      <c r="U4" s="215" t="s">
        <v>4</v>
      </c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</row>
    <row r="5" spans="1:97" ht="14.25">
      <c r="A5" s="216" t="s">
        <v>172</v>
      </c>
      <c r="B5" s="216"/>
      <c r="C5" s="216"/>
      <c r="D5" s="217"/>
      <c r="E5" s="217"/>
      <c r="F5" s="218" t="s">
        <v>173</v>
      </c>
      <c r="G5" s="131" t="s">
        <v>174</v>
      </c>
      <c r="H5" s="113"/>
      <c r="I5" s="113"/>
      <c r="J5" s="131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7"/>
      <c r="Y5" s="117"/>
      <c r="Z5" s="117"/>
      <c r="AA5" s="117"/>
      <c r="AB5" s="117"/>
      <c r="AC5" s="117"/>
      <c r="AD5" s="117"/>
      <c r="AE5" s="117"/>
      <c r="AF5" s="117"/>
      <c r="AG5" s="118" t="s">
        <v>175</v>
      </c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9"/>
      <c r="BA5" s="119" t="s">
        <v>176</v>
      </c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7"/>
      <c r="BP5" s="229" t="s">
        <v>177</v>
      </c>
      <c r="BQ5" s="224" t="s">
        <v>178</v>
      </c>
      <c r="BR5" s="218" t="s">
        <v>179</v>
      </c>
      <c r="BS5" s="118" t="s">
        <v>180</v>
      </c>
      <c r="BT5" s="118"/>
      <c r="BU5" s="118"/>
      <c r="BV5" s="118"/>
      <c r="BW5" s="118"/>
      <c r="BX5" s="118"/>
      <c r="BY5" s="118"/>
      <c r="BZ5" s="118"/>
      <c r="CA5" s="119"/>
      <c r="CB5" s="118"/>
      <c r="CC5" s="118"/>
      <c r="CD5" s="113" t="s">
        <v>181</v>
      </c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20"/>
      <c r="CR5" s="120"/>
      <c r="CS5" s="218" t="s">
        <v>182</v>
      </c>
    </row>
    <row r="6" spans="1:97" ht="14.25">
      <c r="A6" s="218" t="s">
        <v>48</v>
      </c>
      <c r="B6" s="218"/>
      <c r="C6" s="218"/>
      <c r="D6" s="222" t="s">
        <v>49</v>
      </c>
      <c r="E6" s="224" t="s">
        <v>148</v>
      </c>
      <c r="F6" s="218"/>
      <c r="G6" s="226" t="s">
        <v>183</v>
      </c>
      <c r="H6" s="217" t="s">
        <v>184</v>
      </c>
      <c r="I6" s="216" t="s">
        <v>185</v>
      </c>
      <c r="J6" s="219" t="s">
        <v>186</v>
      </c>
      <c r="K6" s="220"/>
      <c r="L6" s="220"/>
      <c r="M6" s="221"/>
      <c r="N6" s="121" t="s">
        <v>187</v>
      </c>
      <c r="O6" s="121"/>
      <c r="P6" s="121"/>
      <c r="Q6" s="121"/>
      <c r="R6" s="122"/>
      <c r="S6" s="122"/>
      <c r="T6" s="122"/>
      <c r="U6" s="122"/>
      <c r="V6" s="122"/>
      <c r="W6" s="217" t="s">
        <v>188</v>
      </c>
      <c r="X6" s="218" t="s">
        <v>189</v>
      </c>
      <c r="Y6" s="113" t="s">
        <v>190</v>
      </c>
      <c r="Z6" s="113"/>
      <c r="AA6" s="113"/>
      <c r="AB6" s="113"/>
      <c r="AC6" s="113"/>
      <c r="AD6" s="113"/>
      <c r="AE6" s="113"/>
      <c r="AF6" s="113"/>
      <c r="AG6" s="229" t="s">
        <v>191</v>
      </c>
      <c r="AH6" s="224" t="s">
        <v>192</v>
      </c>
      <c r="AI6" s="224" t="s">
        <v>193</v>
      </c>
      <c r="AJ6" s="224" t="s">
        <v>194</v>
      </c>
      <c r="AK6" s="224" t="s">
        <v>195</v>
      </c>
      <c r="AL6" s="224" t="s">
        <v>196</v>
      </c>
      <c r="AM6" s="224" t="s">
        <v>197</v>
      </c>
      <c r="AN6" s="224" t="s">
        <v>198</v>
      </c>
      <c r="AO6" s="224" t="s">
        <v>199</v>
      </c>
      <c r="AP6" s="224" t="s">
        <v>200</v>
      </c>
      <c r="AQ6" s="224" t="s">
        <v>201</v>
      </c>
      <c r="AR6" s="224" t="s">
        <v>202</v>
      </c>
      <c r="AS6" s="113" t="s">
        <v>203</v>
      </c>
      <c r="AT6" s="113"/>
      <c r="AU6" s="113"/>
      <c r="AV6" s="123" t="s">
        <v>204</v>
      </c>
      <c r="AW6" s="113"/>
      <c r="AX6" s="113"/>
      <c r="AY6" s="113"/>
      <c r="AZ6" s="113"/>
      <c r="BA6" s="229" t="s">
        <v>205</v>
      </c>
      <c r="BB6" s="224" t="s">
        <v>206</v>
      </c>
      <c r="BC6" s="113" t="s">
        <v>207</v>
      </c>
      <c r="BD6" s="113"/>
      <c r="BE6" s="113"/>
      <c r="BF6" s="113"/>
      <c r="BG6" s="113"/>
      <c r="BH6" s="113"/>
      <c r="BI6" s="113"/>
      <c r="BJ6" s="117"/>
      <c r="BK6" s="117" t="s">
        <v>208</v>
      </c>
      <c r="BL6" s="119"/>
      <c r="BM6" s="117"/>
      <c r="BN6" s="218" t="s">
        <v>209</v>
      </c>
      <c r="BO6" s="218" t="s">
        <v>210</v>
      </c>
      <c r="BP6" s="229"/>
      <c r="BQ6" s="224"/>
      <c r="BR6" s="218"/>
      <c r="BS6" s="229" t="s">
        <v>211</v>
      </c>
      <c r="BT6" s="224" t="s">
        <v>212</v>
      </c>
      <c r="BU6" s="224" t="s">
        <v>213</v>
      </c>
      <c r="BV6" s="224" t="s">
        <v>214</v>
      </c>
      <c r="BW6" s="224" t="s">
        <v>215</v>
      </c>
      <c r="BX6" s="224" t="s">
        <v>216</v>
      </c>
      <c r="BY6" s="224" t="s">
        <v>217</v>
      </c>
      <c r="BZ6" s="224" t="s">
        <v>218</v>
      </c>
      <c r="CA6" s="224" t="s">
        <v>219</v>
      </c>
      <c r="CB6" s="224" t="s">
        <v>220</v>
      </c>
      <c r="CC6" s="224" t="s">
        <v>221</v>
      </c>
      <c r="CD6" s="224" t="s">
        <v>222</v>
      </c>
      <c r="CE6" s="224" t="s">
        <v>223</v>
      </c>
      <c r="CF6" s="224" t="s">
        <v>224</v>
      </c>
      <c r="CG6" s="224" t="s">
        <v>225</v>
      </c>
      <c r="CH6" s="224" t="s">
        <v>226</v>
      </c>
      <c r="CI6" s="224" t="s">
        <v>227</v>
      </c>
      <c r="CJ6" s="224" t="s">
        <v>228</v>
      </c>
      <c r="CK6" s="224" t="s">
        <v>229</v>
      </c>
      <c r="CL6" s="224" t="s">
        <v>230</v>
      </c>
      <c r="CM6" s="224" t="s">
        <v>231</v>
      </c>
      <c r="CN6" s="224" t="s">
        <v>232</v>
      </c>
      <c r="CO6" s="218" t="s">
        <v>233</v>
      </c>
      <c r="CP6" s="224" t="s">
        <v>234</v>
      </c>
      <c r="CQ6" s="218" t="s">
        <v>235</v>
      </c>
      <c r="CR6" s="224" t="s">
        <v>181</v>
      </c>
      <c r="CS6" s="218"/>
    </row>
    <row r="7" spans="1:97" ht="54">
      <c r="A7" s="116" t="s">
        <v>58</v>
      </c>
      <c r="B7" s="116" t="s">
        <v>59</v>
      </c>
      <c r="C7" s="116" t="s">
        <v>60</v>
      </c>
      <c r="D7" s="223"/>
      <c r="E7" s="225"/>
      <c r="F7" s="218"/>
      <c r="G7" s="227"/>
      <c r="H7" s="225"/>
      <c r="I7" s="228"/>
      <c r="J7" s="130" t="s">
        <v>236</v>
      </c>
      <c r="K7" s="115" t="s">
        <v>237</v>
      </c>
      <c r="L7" s="115" t="s">
        <v>238</v>
      </c>
      <c r="M7" s="115" t="s">
        <v>239</v>
      </c>
      <c r="N7" s="127" t="s">
        <v>240</v>
      </c>
      <c r="O7" s="116" t="s">
        <v>241</v>
      </c>
      <c r="P7" s="116" t="s">
        <v>242</v>
      </c>
      <c r="Q7" s="124" t="s">
        <v>243</v>
      </c>
      <c r="R7" s="124" t="s">
        <v>244</v>
      </c>
      <c r="S7" s="124" t="s">
        <v>245</v>
      </c>
      <c r="T7" s="124" t="s">
        <v>246</v>
      </c>
      <c r="U7" s="116" t="s">
        <v>247</v>
      </c>
      <c r="V7" s="116" t="s">
        <v>248</v>
      </c>
      <c r="W7" s="228"/>
      <c r="X7" s="228"/>
      <c r="Y7" s="124" t="s">
        <v>249</v>
      </c>
      <c r="Z7" s="124" t="s">
        <v>250</v>
      </c>
      <c r="AA7" s="124" t="s">
        <v>251</v>
      </c>
      <c r="AB7" s="124" t="s">
        <v>252</v>
      </c>
      <c r="AC7" s="116" t="s">
        <v>253</v>
      </c>
      <c r="AD7" s="116" t="s">
        <v>254</v>
      </c>
      <c r="AE7" s="116" t="s">
        <v>255</v>
      </c>
      <c r="AF7" s="116" t="s">
        <v>190</v>
      </c>
      <c r="AG7" s="230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116" t="s">
        <v>53</v>
      </c>
      <c r="AT7" s="116" t="s">
        <v>256</v>
      </c>
      <c r="AU7" s="116" t="s">
        <v>203</v>
      </c>
      <c r="AV7" s="125" t="s">
        <v>257</v>
      </c>
      <c r="AW7" s="124" t="s">
        <v>258</v>
      </c>
      <c r="AX7" s="124" t="s">
        <v>259</v>
      </c>
      <c r="AY7" s="116" t="s">
        <v>260</v>
      </c>
      <c r="AZ7" s="126" t="s">
        <v>261</v>
      </c>
      <c r="BA7" s="230"/>
      <c r="BB7" s="228"/>
      <c r="BC7" s="124" t="s">
        <v>262</v>
      </c>
      <c r="BD7" s="124" t="s">
        <v>263</v>
      </c>
      <c r="BE7" s="124" t="s">
        <v>264</v>
      </c>
      <c r="BF7" s="124" t="s">
        <v>265</v>
      </c>
      <c r="BG7" s="124" t="s">
        <v>266</v>
      </c>
      <c r="BH7" s="124" t="s">
        <v>267</v>
      </c>
      <c r="BI7" s="124" t="s">
        <v>268</v>
      </c>
      <c r="BJ7" s="114" t="s">
        <v>269</v>
      </c>
      <c r="BK7" s="114" t="s">
        <v>270</v>
      </c>
      <c r="BL7" s="114" t="s">
        <v>271</v>
      </c>
      <c r="BM7" s="114" t="s">
        <v>272</v>
      </c>
      <c r="BN7" s="231"/>
      <c r="BO7" s="228"/>
      <c r="BP7" s="230"/>
      <c r="BQ7" s="225"/>
      <c r="BR7" s="228"/>
      <c r="BS7" s="230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8"/>
      <c r="CP7" s="225"/>
      <c r="CQ7" s="228"/>
      <c r="CR7" s="225"/>
      <c r="CS7" s="228"/>
    </row>
    <row r="8" spans="1:213" s="178" customFormat="1" ht="19.5" customHeight="1">
      <c r="A8" s="168"/>
      <c r="B8" s="167"/>
      <c r="C8" s="166"/>
      <c r="D8" s="192"/>
      <c r="E8" s="191" t="s">
        <v>38</v>
      </c>
      <c r="F8" s="190">
        <f aca="true" t="shared" si="0" ref="F8:K8">F9</f>
        <v>546.885</v>
      </c>
      <c r="G8" s="189">
        <f t="shared" si="0"/>
        <v>218.51999999999998</v>
      </c>
      <c r="H8" s="187">
        <f t="shared" si="0"/>
        <v>79.52000000000001</v>
      </c>
      <c r="I8" s="187">
        <f t="shared" si="0"/>
        <v>41.230000000000004</v>
      </c>
      <c r="J8" s="189">
        <f t="shared" si="0"/>
        <v>3.71</v>
      </c>
      <c r="K8" s="187">
        <f t="shared" si="0"/>
        <v>3.71</v>
      </c>
      <c r="L8" s="187"/>
      <c r="M8" s="187"/>
      <c r="N8" s="187">
        <f aca="true" t="shared" si="1" ref="N8:Y8">N9</f>
        <v>17.139999999999997</v>
      </c>
      <c r="O8" s="187">
        <f t="shared" si="1"/>
        <v>11.79</v>
      </c>
      <c r="P8" s="187">
        <f t="shared" si="1"/>
        <v>0.81</v>
      </c>
      <c r="Q8" s="187">
        <f t="shared" si="1"/>
        <v>0.45</v>
      </c>
      <c r="R8" s="187">
        <f t="shared" si="1"/>
        <v>0.72</v>
      </c>
      <c r="S8" s="187">
        <f t="shared" si="1"/>
        <v>0.46</v>
      </c>
      <c r="T8" s="187">
        <f t="shared" si="1"/>
        <v>1.76</v>
      </c>
      <c r="U8" s="187">
        <f t="shared" si="1"/>
        <v>0.7600000000000002</v>
      </c>
      <c r="V8" s="187">
        <f t="shared" si="1"/>
        <v>0.39</v>
      </c>
      <c r="W8" s="187">
        <f t="shared" si="1"/>
        <v>28.32</v>
      </c>
      <c r="X8" s="187">
        <f t="shared" si="1"/>
        <v>29.189999999999998</v>
      </c>
      <c r="Y8" s="187">
        <f t="shared" si="1"/>
        <v>19.41</v>
      </c>
      <c r="Z8" s="187"/>
      <c r="AA8" s="187">
        <f>AA9</f>
        <v>3</v>
      </c>
      <c r="AB8" s="187">
        <f>AB9</f>
        <v>9.41</v>
      </c>
      <c r="AC8" s="187"/>
      <c r="AD8" s="187">
        <f>AD9</f>
        <v>7</v>
      </c>
      <c r="AE8" s="187"/>
      <c r="AF8" s="187"/>
      <c r="AG8" s="187">
        <f aca="true" t="shared" si="2" ref="AG8:BC8">AG9</f>
        <v>130.30999999999997</v>
      </c>
      <c r="AH8" s="187">
        <f t="shared" si="2"/>
        <v>20.21</v>
      </c>
      <c r="AI8" s="187">
        <f t="shared" si="2"/>
        <v>0.05</v>
      </c>
      <c r="AJ8" s="187">
        <f t="shared" si="2"/>
        <v>7.15</v>
      </c>
      <c r="AK8" s="187">
        <f t="shared" si="2"/>
        <v>0.9999999999999999</v>
      </c>
      <c r="AL8" s="187">
        <f t="shared" si="2"/>
        <v>18.650000000000002</v>
      </c>
      <c r="AM8" s="187">
        <f t="shared" si="2"/>
        <v>0.8</v>
      </c>
      <c r="AN8" s="187">
        <f t="shared" si="2"/>
        <v>0.5</v>
      </c>
      <c r="AO8" s="187">
        <f t="shared" si="2"/>
        <v>0.5</v>
      </c>
      <c r="AP8" s="187">
        <f t="shared" si="2"/>
        <v>7.989999999999999</v>
      </c>
      <c r="AQ8" s="187">
        <f t="shared" si="2"/>
        <v>2.05</v>
      </c>
      <c r="AR8" s="187">
        <f t="shared" si="2"/>
        <v>2.8600000000000003</v>
      </c>
      <c r="AS8" s="187">
        <f t="shared" si="2"/>
        <v>10.329999999999998</v>
      </c>
      <c r="AT8" s="187">
        <f t="shared" si="2"/>
        <v>9.78</v>
      </c>
      <c r="AU8" s="187">
        <f t="shared" si="2"/>
        <v>0.55</v>
      </c>
      <c r="AV8" s="187">
        <f t="shared" si="2"/>
        <v>58.22</v>
      </c>
      <c r="AW8" s="187">
        <f t="shared" si="2"/>
        <v>28.3</v>
      </c>
      <c r="AX8" s="187">
        <f t="shared" si="2"/>
        <v>4</v>
      </c>
      <c r="AY8" s="187">
        <f t="shared" si="2"/>
        <v>0.5</v>
      </c>
      <c r="AZ8" s="187">
        <f t="shared" si="2"/>
        <v>25.42</v>
      </c>
      <c r="BA8" s="187">
        <f t="shared" si="2"/>
        <v>158.05500000000004</v>
      </c>
      <c r="BB8" s="187">
        <f t="shared" si="2"/>
        <v>0.63</v>
      </c>
      <c r="BC8" s="187">
        <f t="shared" si="2"/>
        <v>90.68</v>
      </c>
      <c r="BD8" s="187"/>
      <c r="BE8" s="187">
        <f aca="true" t="shared" si="3" ref="BE8:BO8">BE9</f>
        <v>2.59</v>
      </c>
      <c r="BF8" s="187">
        <f t="shared" si="3"/>
        <v>70.99</v>
      </c>
      <c r="BG8" s="187"/>
      <c r="BH8" s="187">
        <f t="shared" si="3"/>
        <v>8.82</v>
      </c>
      <c r="BI8" s="187">
        <f t="shared" si="3"/>
        <v>5.88</v>
      </c>
      <c r="BJ8" s="188">
        <f t="shared" si="3"/>
        <v>2.4</v>
      </c>
      <c r="BK8" s="188">
        <f t="shared" si="3"/>
        <v>40.945</v>
      </c>
      <c r="BL8" s="188">
        <f t="shared" si="3"/>
        <v>0.11</v>
      </c>
      <c r="BM8" s="188">
        <f t="shared" si="3"/>
        <v>40.835</v>
      </c>
      <c r="BN8" s="188">
        <f t="shared" si="3"/>
        <v>19.02</v>
      </c>
      <c r="BO8" s="187">
        <f t="shared" si="3"/>
        <v>6.780000000000001</v>
      </c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>
        <f>CD9</f>
        <v>40</v>
      </c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>
        <f>CR9</f>
        <v>40</v>
      </c>
      <c r="CS8" s="187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</row>
    <row r="9" spans="1:213" s="178" customFormat="1" ht="19.5" customHeight="1">
      <c r="A9" s="168"/>
      <c r="B9" s="167"/>
      <c r="C9" s="167"/>
      <c r="D9" s="161" t="s">
        <v>61</v>
      </c>
      <c r="E9" s="165" t="s">
        <v>62</v>
      </c>
      <c r="F9" s="186">
        <f aca="true" t="shared" si="4" ref="F9:K9">F10+F22+F27+F30+F37+F43+F46+F58+F61</f>
        <v>546.885</v>
      </c>
      <c r="G9" s="184">
        <f t="shared" si="4"/>
        <v>218.51999999999998</v>
      </c>
      <c r="H9" s="182">
        <f t="shared" si="4"/>
        <v>79.52000000000001</v>
      </c>
      <c r="I9" s="182">
        <f t="shared" si="4"/>
        <v>41.230000000000004</v>
      </c>
      <c r="J9" s="184">
        <f t="shared" si="4"/>
        <v>3.71</v>
      </c>
      <c r="K9" s="182">
        <f t="shared" si="4"/>
        <v>3.71</v>
      </c>
      <c r="L9" s="182"/>
      <c r="M9" s="182"/>
      <c r="N9" s="182">
        <f aca="true" t="shared" si="5" ref="N9:Y9">N10+N22+N27+N30+N37+N43+N46+N58+N61</f>
        <v>17.139999999999997</v>
      </c>
      <c r="O9" s="182">
        <f t="shared" si="5"/>
        <v>11.79</v>
      </c>
      <c r="P9" s="182">
        <f t="shared" si="5"/>
        <v>0.81</v>
      </c>
      <c r="Q9" s="182">
        <f t="shared" si="5"/>
        <v>0.45</v>
      </c>
      <c r="R9" s="182">
        <f t="shared" si="5"/>
        <v>0.72</v>
      </c>
      <c r="S9" s="182">
        <f t="shared" si="5"/>
        <v>0.46</v>
      </c>
      <c r="T9" s="182">
        <f t="shared" si="5"/>
        <v>1.76</v>
      </c>
      <c r="U9" s="182">
        <f t="shared" si="5"/>
        <v>0.7600000000000002</v>
      </c>
      <c r="V9" s="182">
        <f t="shared" si="5"/>
        <v>0.39</v>
      </c>
      <c r="W9" s="182">
        <f t="shared" si="5"/>
        <v>28.32</v>
      </c>
      <c r="X9" s="182">
        <f t="shared" si="5"/>
        <v>29.189999999999998</v>
      </c>
      <c r="Y9" s="182">
        <f t="shared" si="5"/>
        <v>19.41</v>
      </c>
      <c r="Z9" s="182"/>
      <c r="AA9" s="182">
        <f>AA10+AA22+AA27+AA30+AA37+AA43+AA46+AA58+AA61</f>
        <v>3</v>
      </c>
      <c r="AB9" s="182">
        <f>AB10+AB22+AB27+AB30+AB37+AB43+AB46+AB58+AB61</f>
        <v>9.41</v>
      </c>
      <c r="AC9" s="182"/>
      <c r="AD9" s="182">
        <f>AD10+AD22+AD27+AD30+AD37+AD43+AD46+AD58+AD61</f>
        <v>7</v>
      </c>
      <c r="AE9" s="182"/>
      <c r="AF9" s="182"/>
      <c r="AG9" s="182">
        <f aca="true" t="shared" si="6" ref="AG9:BC9">AG10+AG22+AG27+AG30+AG37+AG43+AG46+AG58+AG61</f>
        <v>130.30999999999997</v>
      </c>
      <c r="AH9" s="182">
        <f t="shared" si="6"/>
        <v>20.21</v>
      </c>
      <c r="AI9" s="182">
        <f t="shared" si="6"/>
        <v>0.05</v>
      </c>
      <c r="AJ9" s="182">
        <f t="shared" si="6"/>
        <v>7.15</v>
      </c>
      <c r="AK9" s="182">
        <f t="shared" si="6"/>
        <v>0.9999999999999999</v>
      </c>
      <c r="AL9" s="182">
        <f t="shared" si="6"/>
        <v>18.650000000000002</v>
      </c>
      <c r="AM9" s="182">
        <f t="shared" si="6"/>
        <v>0.8</v>
      </c>
      <c r="AN9" s="182">
        <f t="shared" si="6"/>
        <v>0.5</v>
      </c>
      <c r="AO9" s="182">
        <f t="shared" si="6"/>
        <v>0.5</v>
      </c>
      <c r="AP9" s="182">
        <f t="shared" si="6"/>
        <v>7.989999999999999</v>
      </c>
      <c r="AQ9" s="182">
        <f t="shared" si="6"/>
        <v>2.05</v>
      </c>
      <c r="AR9" s="182">
        <f t="shared" si="6"/>
        <v>2.8600000000000003</v>
      </c>
      <c r="AS9" s="182">
        <f t="shared" si="6"/>
        <v>10.329999999999998</v>
      </c>
      <c r="AT9" s="182">
        <f t="shared" si="6"/>
        <v>9.78</v>
      </c>
      <c r="AU9" s="182">
        <f t="shared" si="6"/>
        <v>0.55</v>
      </c>
      <c r="AV9" s="182">
        <f t="shared" si="6"/>
        <v>58.22</v>
      </c>
      <c r="AW9" s="182">
        <f t="shared" si="6"/>
        <v>28.3</v>
      </c>
      <c r="AX9" s="182">
        <f t="shared" si="6"/>
        <v>4</v>
      </c>
      <c r="AY9" s="182">
        <f t="shared" si="6"/>
        <v>0.5</v>
      </c>
      <c r="AZ9" s="182">
        <f t="shared" si="6"/>
        <v>25.42</v>
      </c>
      <c r="BA9" s="182">
        <f t="shared" si="6"/>
        <v>158.05500000000004</v>
      </c>
      <c r="BB9" s="182">
        <f t="shared" si="6"/>
        <v>0.63</v>
      </c>
      <c r="BC9" s="182">
        <f t="shared" si="6"/>
        <v>90.68</v>
      </c>
      <c r="BD9" s="182"/>
      <c r="BE9" s="182">
        <f aca="true" t="shared" si="7" ref="BE9:BO9">BE10+BE22+BE27+BE30+BE37+BE43+BE46+BE58+BE61</f>
        <v>2.59</v>
      </c>
      <c r="BF9" s="182">
        <f t="shared" si="7"/>
        <v>70.99</v>
      </c>
      <c r="BG9" s="182"/>
      <c r="BH9" s="182">
        <f t="shared" si="7"/>
        <v>8.82</v>
      </c>
      <c r="BI9" s="182">
        <f t="shared" si="7"/>
        <v>5.88</v>
      </c>
      <c r="BJ9" s="182">
        <f t="shared" si="7"/>
        <v>2.4</v>
      </c>
      <c r="BK9" s="182">
        <f t="shared" si="7"/>
        <v>40.945</v>
      </c>
      <c r="BL9" s="182">
        <f t="shared" si="7"/>
        <v>0.11</v>
      </c>
      <c r="BM9" s="182">
        <f t="shared" si="7"/>
        <v>40.835</v>
      </c>
      <c r="BN9" s="182">
        <f t="shared" si="7"/>
        <v>19.02</v>
      </c>
      <c r="BO9" s="182">
        <f t="shared" si="7"/>
        <v>6.780000000000001</v>
      </c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>
        <f>CD10+CD22+CD27+CD30+CD37+CD43+CD46+CD58+CD61</f>
        <v>40</v>
      </c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>
        <f>CR10+CR22+CR27+CR30+CR37+CR43+CR46+CR58+CR61</f>
        <v>40</v>
      </c>
      <c r="CS9" s="182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</row>
    <row r="10" spans="1:213" s="178" customFormat="1" ht="19.5" customHeight="1">
      <c r="A10" s="168" t="s">
        <v>63</v>
      </c>
      <c r="B10" s="167"/>
      <c r="C10" s="167"/>
      <c r="D10" s="161" t="s">
        <v>61</v>
      </c>
      <c r="E10" s="165" t="s">
        <v>64</v>
      </c>
      <c r="F10" s="182">
        <f aca="true" t="shared" si="8" ref="F10:K10">F11+F13+F16+F18+F20</f>
        <v>167.55999999999997</v>
      </c>
      <c r="G10" s="185">
        <f t="shared" si="8"/>
        <v>99.72</v>
      </c>
      <c r="H10" s="183">
        <f t="shared" si="8"/>
        <v>44.2</v>
      </c>
      <c r="I10" s="183">
        <f t="shared" si="8"/>
        <v>34.49</v>
      </c>
      <c r="J10" s="185">
        <f t="shared" si="8"/>
        <v>3.4299999999999997</v>
      </c>
      <c r="K10" s="183">
        <f t="shared" si="8"/>
        <v>3.4299999999999997</v>
      </c>
      <c r="L10" s="183"/>
      <c r="M10" s="183"/>
      <c r="N10" s="183">
        <f>N11+N13+N16+N18+N20</f>
        <v>2.3599999999999994</v>
      </c>
      <c r="O10" s="183"/>
      <c r="P10" s="183"/>
      <c r="Q10" s="183">
        <f aca="true" t="shared" si="9" ref="Q10:W10">Q11+Q13+Q16+Q18+Q20</f>
        <v>0.09</v>
      </c>
      <c r="R10" s="183"/>
      <c r="S10" s="183"/>
      <c r="T10" s="183">
        <f t="shared" si="9"/>
        <v>1.76</v>
      </c>
      <c r="U10" s="183">
        <f t="shared" si="9"/>
        <v>0.43000000000000005</v>
      </c>
      <c r="V10" s="183">
        <f t="shared" si="9"/>
        <v>0.08</v>
      </c>
      <c r="W10" s="183">
        <f t="shared" si="9"/>
        <v>2.83</v>
      </c>
      <c r="X10" s="183"/>
      <c r="Y10" s="183">
        <f>Y11+Y13+Y16+Y18+Y20</f>
        <v>12.41</v>
      </c>
      <c r="Z10" s="183"/>
      <c r="AA10" s="183">
        <f>AA11+AA13+AA16+AA18+AA20</f>
        <v>3</v>
      </c>
      <c r="AB10" s="183">
        <f>AB11+AB13+AB16+AB18+AB20</f>
        <v>9.41</v>
      </c>
      <c r="AC10" s="183"/>
      <c r="AD10" s="183"/>
      <c r="AE10" s="183"/>
      <c r="AF10" s="183"/>
      <c r="AG10" s="183">
        <f aca="true" t="shared" si="10" ref="AG10:AV10">AG11+AG13+AG16+AG18+AG20</f>
        <v>43.06999999999999</v>
      </c>
      <c r="AH10" s="183">
        <f t="shared" si="10"/>
        <v>4.3500000000000005</v>
      </c>
      <c r="AI10" s="183"/>
      <c r="AJ10" s="183">
        <f t="shared" si="10"/>
        <v>6.5</v>
      </c>
      <c r="AK10" s="183">
        <f t="shared" si="10"/>
        <v>0.12</v>
      </c>
      <c r="AL10" s="183">
        <f t="shared" si="10"/>
        <v>11.310000000000002</v>
      </c>
      <c r="AM10" s="183">
        <f t="shared" si="10"/>
        <v>0.5</v>
      </c>
      <c r="AN10" s="183">
        <f t="shared" si="10"/>
        <v>0.5</v>
      </c>
      <c r="AO10" s="183">
        <f t="shared" si="10"/>
        <v>0.5</v>
      </c>
      <c r="AP10" s="183">
        <f t="shared" si="10"/>
        <v>4.27</v>
      </c>
      <c r="AQ10" s="183">
        <f t="shared" si="10"/>
        <v>2.05</v>
      </c>
      <c r="AR10" s="183">
        <f t="shared" si="10"/>
        <v>1.5700000000000003</v>
      </c>
      <c r="AS10" s="183">
        <f t="shared" si="10"/>
        <v>9.399999999999999</v>
      </c>
      <c r="AT10" s="183">
        <f t="shared" si="10"/>
        <v>9</v>
      </c>
      <c r="AU10" s="183">
        <f t="shared" si="10"/>
        <v>0.4</v>
      </c>
      <c r="AV10" s="183">
        <f t="shared" si="10"/>
        <v>2</v>
      </c>
      <c r="AW10" s="183"/>
      <c r="AX10" s="183"/>
      <c r="AY10" s="183">
        <f>AY11+AY13+AY16+AY18+AY20</f>
        <v>0</v>
      </c>
      <c r="AZ10" s="183">
        <f>AZ11+AZ13+AZ16+AZ18+AZ20</f>
        <v>2</v>
      </c>
      <c r="BA10" s="183">
        <f>BA11+BA13+BA16+BA18+BA20</f>
        <v>24.769999999999996</v>
      </c>
      <c r="BB10" s="183"/>
      <c r="BC10" s="183">
        <f>BC11+BC13+BC16+BC18+BC20</f>
        <v>2.59</v>
      </c>
      <c r="BD10" s="183"/>
      <c r="BE10" s="183">
        <f>BE11+BE13+BE16+BE18+BE20</f>
        <v>2.59</v>
      </c>
      <c r="BF10" s="183"/>
      <c r="BG10" s="183"/>
      <c r="BH10" s="183"/>
      <c r="BI10" s="183"/>
      <c r="BJ10" s="183"/>
      <c r="BK10" s="183">
        <f>SUM(BL10:BM10)</f>
        <v>21.7</v>
      </c>
      <c r="BL10" s="183">
        <f>BL11+BL13+BL16+BL18+BL20</f>
        <v>0.060000000000000005</v>
      </c>
      <c r="BM10" s="183">
        <f>BM11+BM13+BM16+BM18+BM20</f>
        <v>21.64</v>
      </c>
      <c r="BN10" s="183"/>
      <c r="BO10" s="183">
        <f>BO11+BO13+BO16+BO18+BO20</f>
        <v>0.48</v>
      </c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</row>
    <row r="11" spans="1:213" s="178" customFormat="1" ht="19.5" customHeight="1">
      <c r="A11" s="168"/>
      <c r="B11" s="167" t="s">
        <v>65</v>
      </c>
      <c r="C11" s="167"/>
      <c r="D11" s="161" t="s">
        <v>61</v>
      </c>
      <c r="E11" s="165" t="s">
        <v>66</v>
      </c>
      <c r="F11" s="182">
        <f aca="true" t="shared" si="11" ref="F11:F63">G11+AG11+BA11+BS11+CD11</f>
        <v>13.13</v>
      </c>
      <c r="G11" s="184">
        <f>H11+I11+J11+N11+W11+X11+Y11</f>
        <v>6.890000000000001</v>
      </c>
      <c r="H11" s="182">
        <f>SUM(H12)</f>
        <v>3.43</v>
      </c>
      <c r="I11" s="182">
        <f>SUM(I12)</f>
        <v>3.14</v>
      </c>
      <c r="J11" s="184">
        <f>SUM(K11:M11)</f>
        <v>0.29</v>
      </c>
      <c r="K11" s="182">
        <f>SUM(K12)</f>
        <v>0.29</v>
      </c>
      <c r="L11" s="182"/>
      <c r="M11" s="182"/>
      <c r="N11" s="182">
        <f aca="true" t="shared" si="12" ref="N11:N57">SUM(O11:V11)</f>
        <v>0.03</v>
      </c>
      <c r="O11" s="182"/>
      <c r="P11" s="182"/>
      <c r="Q11" s="182"/>
      <c r="R11" s="182"/>
      <c r="S11" s="182"/>
      <c r="T11" s="182"/>
      <c r="U11" s="182">
        <f>SUM(U12)</f>
        <v>0.03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>
        <f aca="true" t="shared" si="13" ref="AG11:AG60">SUM(AH11:AR11,AS11,AV11)</f>
        <v>4.43</v>
      </c>
      <c r="AH11" s="182">
        <f>SUM(AH12)</f>
        <v>1.16</v>
      </c>
      <c r="AI11" s="182"/>
      <c r="AJ11" s="182"/>
      <c r="AK11" s="182"/>
      <c r="AL11" s="182">
        <f>SUM(AL12)</f>
        <v>0.56</v>
      </c>
      <c r="AM11" s="182"/>
      <c r="AN11" s="182">
        <f>SUM(AN12)</f>
        <v>0.5</v>
      </c>
      <c r="AO11" s="182">
        <f>SUM(AO12)</f>
        <v>0.5</v>
      </c>
      <c r="AP11" s="182">
        <f>SUM(AP12)</f>
        <v>0.4</v>
      </c>
      <c r="AQ11" s="182"/>
      <c r="AR11" s="182">
        <f>SUM(AR12)</f>
        <v>0.13</v>
      </c>
      <c r="AS11" s="182">
        <f>SUM(AT11:AU11)</f>
        <v>1.1800000000000002</v>
      </c>
      <c r="AT11" s="182">
        <f>SUM(AT12)</f>
        <v>0.78</v>
      </c>
      <c r="AU11" s="182">
        <f>SUM(AU12)</f>
        <v>0.4</v>
      </c>
      <c r="AV11" s="182"/>
      <c r="AW11" s="182"/>
      <c r="AX11" s="182"/>
      <c r="AY11" s="182"/>
      <c r="AZ11" s="182"/>
      <c r="BA11" s="183">
        <f>BB11+BC11+BK11+BN11+BO11</f>
        <v>1.81</v>
      </c>
      <c r="BB11" s="182"/>
      <c r="BC11" s="182"/>
      <c r="BD11" s="182"/>
      <c r="BE11" s="182"/>
      <c r="BF11" s="182"/>
      <c r="BG11" s="182"/>
      <c r="BH11" s="182"/>
      <c r="BI11" s="182"/>
      <c r="BJ11" s="182"/>
      <c r="BK11" s="183">
        <f aca="true" t="shared" si="14" ref="BK11:BK39">SUM(BL11:BM11)</f>
        <v>1.81</v>
      </c>
      <c r="BL11" s="182">
        <f>SUM(BL12)</f>
        <v>0.01</v>
      </c>
      <c r="BM11" s="182">
        <f>SUM(BM12)</f>
        <v>1.8</v>
      </c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</row>
    <row r="12" spans="1:213" s="178" customFormat="1" ht="19.5" customHeight="1">
      <c r="A12" s="168" t="s">
        <v>67</v>
      </c>
      <c r="B12" s="167" t="s">
        <v>67</v>
      </c>
      <c r="C12" s="167" t="s">
        <v>65</v>
      </c>
      <c r="D12" s="161" t="s">
        <v>61</v>
      </c>
      <c r="E12" s="165" t="s">
        <v>68</v>
      </c>
      <c r="F12" s="182">
        <f t="shared" si="11"/>
        <v>13.13</v>
      </c>
      <c r="G12" s="182">
        <v>6.89</v>
      </c>
      <c r="H12" s="182">
        <v>3.43</v>
      </c>
      <c r="I12" s="182">
        <v>3.14</v>
      </c>
      <c r="J12" s="182">
        <f>SUM(K12:M12)</f>
        <v>0.29</v>
      </c>
      <c r="K12" s="182">
        <v>0.29</v>
      </c>
      <c r="L12" s="182"/>
      <c r="M12" s="182"/>
      <c r="N12" s="182">
        <f t="shared" si="12"/>
        <v>0.03</v>
      </c>
      <c r="O12" s="182"/>
      <c r="P12" s="182"/>
      <c r="Q12" s="182"/>
      <c r="R12" s="182"/>
      <c r="S12" s="182"/>
      <c r="T12" s="182"/>
      <c r="U12" s="182">
        <v>0.03</v>
      </c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>
        <f t="shared" si="13"/>
        <v>4.43</v>
      </c>
      <c r="AH12" s="182">
        <v>1.16</v>
      </c>
      <c r="AI12" s="182"/>
      <c r="AJ12" s="182"/>
      <c r="AK12" s="182"/>
      <c r="AL12" s="182">
        <v>0.56</v>
      </c>
      <c r="AM12" s="182"/>
      <c r="AN12" s="182">
        <v>0.5</v>
      </c>
      <c r="AO12" s="182">
        <v>0.5</v>
      </c>
      <c r="AP12" s="182">
        <v>0.4</v>
      </c>
      <c r="AQ12" s="182"/>
      <c r="AR12" s="182">
        <v>0.13</v>
      </c>
      <c r="AS12" s="182">
        <f>SUM(AT12:AU12)</f>
        <v>1.1800000000000002</v>
      </c>
      <c r="AT12" s="182">
        <v>0.78</v>
      </c>
      <c r="AU12" s="182">
        <v>0.4</v>
      </c>
      <c r="AV12" s="182"/>
      <c r="AW12" s="182"/>
      <c r="AX12" s="182"/>
      <c r="AY12" s="182"/>
      <c r="AZ12" s="182"/>
      <c r="BA12" s="183">
        <f aca="true" t="shared" si="15" ref="BA12:BA43">BB12+BC12+BK12+BN12+BO12</f>
        <v>1.81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3">
        <f t="shared" si="14"/>
        <v>1.81</v>
      </c>
      <c r="BL12" s="182">
        <v>0.01</v>
      </c>
      <c r="BM12" s="182">
        <v>1.8</v>
      </c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</row>
    <row r="13" spans="1:213" s="178" customFormat="1" ht="28.5" customHeight="1">
      <c r="A13" s="168"/>
      <c r="B13" s="167" t="s">
        <v>69</v>
      </c>
      <c r="C13" s="167"/>
      <c r="D13" s="161" t="s">
        <v>61</v>
      </c>
      <c r="E13" s="165" t="s">
        <v>70</v>
      </c>
      <c r="F13" s="182">
        <f t="shared" si="11"/>
        <v>132.51999999999998</v>
      </c>
      <c r="G13" s="182">
        <f>H13+I13+J13+N13+W13+X13+Y13</f>
        <v>79.57</v>
      </c>
      <c r="H13" s="182">
        <f>H14+H15</f>
        <v>34.45</v>
      </c>
      <c r="I13" s="182">
        <f>I14+I15</f>
        <v>25</v>
      </c>
      <c r="J13" s="182">
        <f>SUM(K13:M13)</f>
        <v>2.61</v>
      </c>
      <c r="K13" s="182">
        <f>K14+K15</f>
        <v>2.61</v>
      </c>
      <c r="L13" s="182"/>
      <c r="M13" s="182"/>
      <c r="N13" s="182">
        <f t="shared" si="12"/>
        <v>2.27</v>
      </c>
      <c r="O13" s="182"/>
      <c r="P13" s="182"/>
      <c r="Q13" s="182">
        <f aca="true" t="shared" si="16" ref="Q13:W13">Q14+Q15</f>
        <v>0.09</v>
      </c>
      <c r="R13" s="182"/>
      <c r="S13" s="182"/>
      <c r="T13" s="182">
        <f t="shared" si="16"/>
        <v>1.76</v>
      </c>
      <c r="U13" s="182">
        <f t="shared" si="16"/>
        <v>0.34</v>
      </c>
      <c r="V13" s="182">
        <f t="shared" si="16"/>
        <v>0.08</v>
      </c>
      <c r="W13" s="182">
        <f t="shared" si="16"/>
        <v>2.83</v>
      </c>
      <c r="X13" s="182"/>
      <c r="Y13" s="182">
        <f>SUM(Z13:AF13)</f>
        <v>12.41</v>
      </c>
      <c r="Z13" s="182"/>
      <c r="AA13" s="182">
        <f>AA14+AA15</f>
        <v>3</v>
      </c>
      <c r="AB13" s="182">
        <f>AB14+AB15</f>
        <v>9.41</v>
      </c>
      <c r="AC13" s="182"/>
      <c r="AD13" s="182"/>
      <c r="AE13" s="182"/>
      <c r="AF13" s="182"/>
      <c r="AG13" s="182">
        <f t="shared" si="13"/>
        <v>34.36</v>
      </c>
      <c r="AH13" s="182">
        <f aca="true" t="shared" si="17" ref="AH13:AM13">AH14+AH15</f>
        <v>3</v>
      </c>
      <c r="AI13" s="182"/>
      <c r="AJ13" s="182">
        <f t="shared" si="17"/>
        <v>6.5</v>
      </c>
      <c r="AK13" s="182"/>
      <c r="AL13" s="182">
        <f t="shared" si="17"/>
        <v>8.83</v>
      </c>
      <c r="AM13" s="182">
        <f t="shared" si="17"/>
        <v>0.5</v>
      </c>
      <c r="AN13" s="182"/>
      <c r="AO13" s="182"/>
      <c r="AP13" s="182">
        <f>AP14+AP15</f>
        <v>3.67</v>
      </c>
      <c r="AQ13" s="182">
        <f>AQ14+AQ15</f>
        <v>2</v>
      </c>
      <c r="AR13" s="182">
        <f>AR14+AR15</f>
        <v>1.2</v>
      </c>
      <c r="AS13" s="182">
        <f>SUM(AT13:AU13)</f>
        <v>6.66</v>
      </c>
      <c r="AT13" s="182">
        <f>AT14+AT15</f>
        <v>6.66</v>
      </c>
      <c r="AU13" s="182"/>
      <c r="AV13" s="182">
        <f>SUM(AW13:AZ13)</f>
        <v>2</v>
      </c>
      <c r="AW13" s="182"/>
      <c r="AX13" s="182"/>
      <c r="AY13" s="182"/>
      <c r="AZ13" s="182">
        <f>AZ14+AZ15</f>
        <v>2</v>
      </c>
      <c r="BA13" s="183">
        <f t="shared" si="15"/>
        <v>18.59</v>
      </c>
      <c r="BB13" s="182"/>
      <c r="BC13" s="182">
        <f>SUM(BD13:BJ13)</f>
        <v>2.59</v>
      </c>
      <c r="BD13" s="182"/>
      <c r="BE13" s="182">
        <f>BE14+BE15</f>
        <v>2.59</v>
      </c>
      <c r="BF13" s="182"/>
      <c r="BG13" s="182"/>
      <c r="BH13" s="182"/>
      <c r="BI13" s="182"/>
      <c r="BJ13" s="182"/>
      <c r="BK13" s="183">
        <f t="shared" si="14"/>
        <v>15.52</v>
      </c>
      <c r="BL13" s="182">
        <f>BL14+BL15</f>
        <v>0.04</v>
      </c>
      <c r="BM13" s="182">
        <f>BM14+BM15</f>
        <v>15.48</v>
      </c>
      <c r="BN13" s="182"/>
      <c r="BO13" s="182">
        <f>BO14+BO15</f>
        <v>0.48</v>
      </c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</row>
    <row r="14" spans="1:213" s="178" customFormat="1" ht="28.5" customHeight="1">
      <c r="A14" s="168" t="s">
        <v>67</v>
      </c>
      <c r="B14" s="167" t="s">
        <v>67</v>
      </c>
      <c r="C14" s="167" t="s">
        <v>65</v>
      </c>
      <c r="D14" s="161" t="s">
        <v>61</v>
      </c>
      <c r="E14" s="165" t="s">
        <v>71</v>
      </c>
      <c r="F14" s="182">
        <f t="shared" si="11"/>
        <v>116.03999999999999</v>
      </c>
      <c r="G14" s="182">
        <f>H14+I14+J14+N14+W14+X14+Y14</f>
        <v>79.57</v>
      </c>
      <c r="H14" s="182">
        <v>34.45</v>
      </c>
      <c r="I14" s="182">
        <v>25</v>
      </c>
      <c r="J14" s="182">
        <f>SUM(K14:M14)</f>
        <v>2.61</v>
      </c>
      <c r="K14" s="182">
        <v>2.61</v>
      </c>
      <c r="L14" s="182"/>
      <c r="M14" s="182"/>
      <c r="N14" s="182">
        <f t="shared" si="12"/>
        <v>2.27</v>
      </c>
      <c r="O14" s="182"/>
      <c r="P14" s="182"/>
      <c r="Q14" s="182">
        <v>0.09</v>
      </c>
      <c r="R14" s="182"/>
      <c r="S14" s="182"/>
      <c r="T14" s="182">
        <v>1.76</v>
      </c>
      <c r="U14" s="182">
        <v>0.34</v>
      </c>
      <c r="V14" s="182">
        <v>0.08</v>
      </c>
      <c r="W14" s="182">
        <v>2.83</v>
      </c>
      <c r="X14" s="182"/>
      <c r="Y14" s="182">
        <f>SUM(Z14:AF14)</f>
        <v>12.41</v>
      </c>
      <c r="Z14" s="182"/>
      <c r="AA14" s="182">
        <v>3</v>
      </c>
      <c r="AB14" s="182">
        <v>9.41</v>
      </c>
      <c r="AC14" s="182"/>
      <c r="AD14" s="182"/>
      <c r="AE14" s="182"/>
      <c r="AF14" s="182"/>
      <c r="AG14" s="182">
        <f t="shared" si="13"/>
        <v>18.36</v>
      </c>
      <c r="AH14" s="182"/>
      <c r="AI14" s="182"/>
      <c r="AJ14" s="182"/>
      <c r="AK14" s="182"/>
      <c r="AL14" s="182">
        <v>6.83</v>
      </c>
      <c r="AM14" s="182"/>
      <c r="AN14" s="182"/>
      <c r="AO14" s="182"/>
      <c r="AP14" s="182">
        <v>3.67</v>
      </c>
      <c r="AQ14" s="182"/>
      <c r="AR14" s="182">
        <v>1.2</v>
      </c>
      <c r="AS14" s="182">
        <f>SUM(AT14:AU14)</f>
        <v>6.66</v>
      </c>
      <c r="AT14" s="182">
        <v>6.66</v>
      </c>
      <c r="AU14" s="182"/>
      <c r="AV14" s="182"/>
      <c r="AW14" s="182"/>
      <c r="AX14" s="182"/>
      <c r="AY14" s="182"/>
      <c r="AZ14" s="182"/>
      <c r="BA14" s="183">
        <f t="shared" si="15"/>
        <v>18.11</v>
      </c>
      <c r="BB14" s="182"/>
      <c r="BC14" s="182">
        <f>SUM(BD14:BJ14)</f>
        <v>2.59</v>
      </c>
      <c r="BD14" s="182"/>
      <c r="BE14" s="182">
        <v>2.59</v>
      </c>
      <c r="BF14" s="182"/>
      <c r="BG14" s="182"/>
      <c r="BH14" s="182"/>
      <c r="BI14" s="182"/>
      <c r="BJ14" s="182"/>
      <c r="BK14" s="183">
        <f t="shared" si="14"/>
        <v>15.52</v>
      </c>
      <c r="BL14" s="182">
        <v>0.04</v>
      </c>
      <c r="BM14" s="182">
        <v>15.48</v>
      </c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</row>
    <row r="15" spans="1:213" s="178" customFormat="1" ht="27" customHeight="1">
      <c r="A15" s="168" t="s">
        <v>67</v>
      </c>
      <c r="B15" s="167" t="s">
        <v>67</v>
      </c>
      <c r="C15" s="167" t="s">
        <v>72</v>
      </c>
      <c r="D15" s="161" t="s">
        <v>61</v>
      </c>
      <c r="E15" s="165" t="s">
        <v>73</v>
      </c>
      <c r="F15" s="182">
        <f t="shared" si="11"/>
        <v>16.48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>
        <f t="shared" si="13"/>
        <v>16</v>
      </c>
      <c r="AH15" s="182">
        <v>3</v>
      </c>
      <c r="AI15" s="182"/>
      <c r="AJ15" s="182">
        <v>6.5</v>
      </c>
      <c r="AK15" s="182"/>
      <c r="AL15" s="182">
        <v>2</v>
      </c>
      <c r="AM15" s="182">
        <v>0.5</v>
      </c>
      <c r="AN15" s="182"/>
      <c r="AO15" s="182"/>
      <c r="AP15" s="182"/>
      <c r="AQ15" s="182">
        <v>2</v>
      </c>
      <c r="AR15" s="182"/>
      <c r="AS15" s="182"/>
      <c r="AT15" s="182"/>
      <c r="AU15" s="182"/>
      <c r="AV15" s="182">
        <f>SUM(AW15:AZ15)</f>
        <v>2</v>
      </c>
      <c r="AW15" s="182"/>
      <c r="AX15" s="182"/>
      <c r="AY15" s="182"/>
      <c r="AZ15" s="182">
        <v>2</v>
      </c>
      <c r="BA15" s="183">
        <f t="shared" si="15"/>
        <v>0.48</v>
      </c>
      <c r="BB15" s="182"/>
      <c r="BC15" s="182"/>
      <c r="BD15" s="182"/>
      <c r="BE15" s="182"/>
      <c r="BF15" s="182"/>
      <c r="BG15" s="182"/>
      <c r="BH15" s="182"/>
      <c r="BI15" s="182"/>
      <c r="BJ15" s="182"/>
      <c r="BK15" s="183"/>
      <c r="BL15" s="182"/>
      <c r="BM15" s="182"/>
      <c r="BN15" s="182"/>
      <c r="BO15" s="182">
        <v>0.48</v>
      </c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</row>
    <row r="16" spans="1:213" s="178" customFormat="1" ht="19.5" customHeight="1">
      <c r="A16" s="168"/>
      <c r="B16" s="167" t="s">
        <v>74</v>
      </c>
      <c r="C16" s="167"/>
      <c r="D16" s="161" t="s">
        <v>61</v>
      </c>
      <c r="E16" s="165" t="s">
        <v>75</v>
      </c>
      <c r="F16" s="182">
        <f t="shared" si="11"/>
        <v>1</v>
      </c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>
        <f t="shared" si="13"/>
        <v>0.12</v>
      </c>
      <c r="AH16" s="182"/>
      <c r="AI16" s="182"/>
      <c r="AJ16" s="182"/>
      <c r="AK16" s="182">
        <f>SUM(AK17)</f>
        <v>0.12</v>
      </c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3">
        <f t="shared" si="15"/>
        <v>0.88</v>
      </c>
      <c r="BB16" s="182"/>
      <c r="BC16" s="182"/>
      <c r="BD16" s="182"/>
      <c r="BE16" s="182"/>
      <c r="BF16" s="182"/>
      <c r="BG16" s="182"/>
      <c r="BH16" s="182"/>
      <c r="BI16" s="182"/>
      <c r="BJ16" s="182"/>
      <c r="BK16" s="183">
        <f t="shared" si="14"/>
        <v>0.88</v>
      </c>
      <c r="BL16" s="182"/>
      <c r="BM16" s="182">
        <f>SUM(BM17)</f>
        <v>0.88</v>
      </c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</row>
    <row r="17" spans="1:213" s="178" customFormat="1" ht="19.5" customHeight="1">
      <c r="A17" s="168" t="s">
        <v>67</v>
      </c>
      <c r="B17" s="167" t="s">
        <v>67</v>
      </c>
      <c r="C17" s="167" t="s">
        <v>65</v>
      </c>
      <c r="D17" s="161" t="s">
        <v>61</v>
      </c>
      <c r="E17" s="165" t="s">
        <v>76</v>
      </c>
      <c r="F17" s="182">
        <f t="shared" si="11"/>
        <v>1</v>
      </c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>
        <f t="shared" si="13"/>
        <v>0.12</v>
      </c>
      <c r="AH17" s="182"/>
      <c r="AI17" s="182"/>
      <c r="AJ17" s="182"/>
      <c r="AK17" s="182">
        <v>0.12</v>
      </c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3">
        <f t="shared" si="15"/>
        <v>0.88</v>
      </c>
      <c r="BB17" s="182"/>
      <c r="BC17" s="182"/>
      <c r="BD17" s="182"/>
      <c r="BE17" s="182"/>
      <c r="BF17" s="182"/>
      <c r="BG17" s="182"/>
      <c r="BH17" s="182"/>
      <c r="BI17" s="182"/>
      <c r="BJ17" s="182"/>
      <c r="BK17" s="183">
        <f t="shared" si="14"/>
        <v>0.88</v>
      </c>
      <c r="BL17" s="182"/>
      <c r="BM17" s="182">
        <v>0.88</v>
      </c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</row>
    <row r="18" spans="1:213" s="178" customFormat="1" ht="19.5" customHeight="1">
      <c r="A18" s="168"/>
      <c r="B18" s="167" t="s">
        <v>77</v>
      </c>
      <c r="C18" s="167"/>
      <c r="D18" s="161" t="s">
        <v>61</v>
      </c>
      <c r="E18" s="165" t="s">
        <v>78</v>
      </c>
      <c r="F18" s="182">
        <f t="shared" si="11"/>
        <v>10.129999999999999</v>
      </c>
      <c r="G18" s="182">
        <f>H18+I18+J18+N18+W18+X18+Y18</f>
        <v>6.37</v>
      </c>
      <c r="H18" s="182">
        <f>SUM(H19)</f>
        <v>2.89</v>
      </c>
      <c r="I18" s="182">
        <f>SUM(I19)</f>
        <v>3.21</v>
      </c>
      <c r="J18" s="182">
        <f>SUM(K18:M18)</f>
        <v>0.24</v>
      </c>
      <c r="K18" s="182">
        <f>SUM(K19)</f>
        <v>0.24</v>
      </c>
      <c r="L18" s="182"/>
      <c r="M18" s="182"/>
      <c r="N18" s="182">
        <f t="shared" si="12"/>
        <v>0.03</v>
      </c>
      <c r="O18" s="182"/>
      <c r="P18" s="182"/>
      <c r="Q18" s="182"/>
      <c r="R18" s="182"/>
      <c r="S18" s="182"/>
      <c r="T18" s="182"/>
      <c r="U18" s="182">
        <f>SUM(U19)</f>
        <v>0.03</v>
      </c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>
        <f t="shared" si="13"/>
        <v>2.08</v>
      </c>
      <c r="AH18" s="182">
        <f>SUM(AH19)</f>
        <v>0.08</v>
      </c>
      <c r="AI18" s="182"/>
      <c r="AJ18" s="182"/>
      <c r="AK18" s="182"/>
      <c r="AL18" s="182">
        <f aca="true" t="shared" si="18" ref="AL18:AR18">SUM(AL19)</f>
        <v>0.96</v>
      </c>
      <c r="AM18" s="182"/>
      <c r="AN18" s="182"/>
      <c r="AO18" s="182"/>
      <c r="AP18" s="182">
        <f t="shared" si="18"/>
        <v>0.1</v>
      </c>
      <c r="AQ18" s="182">
        <f t="shared" si="18"/>
        <v>0.05</v>
      </c>
      <c r="AR18" s="182">
        <f t="shared" si="18"/>
        <v>0.11</v>
      </c>
      <c r="AS18" s="182">
        <f>SUM(AT18:AU18)</f>
        <v>0.78</v>
      </c>
      <c r="AT18" s="182">
        <f>SUM(AT19)</f>
        <v>0.78</v>
      </c>
      <c r="AU18" s="182"/>
      <c r="AV18" s="182"/>
      <c r="AW18" s="182"/>
      <c r="AX18" s="182"/>
      <c r="AY18" s="182"/>
      <c r="AZ18" s="182"/>
      <c r="BA18" s="183">
        <f t="shared" si="15"/>
        <v>1.68</v>
      </c>
      <c r="BB18" s="182"/>
      <c r="BC18" s="182"/>
      <c r="BD18" s="182"/>
      <c r="BE18" s="182"/>
      <c r="BF18" s="182"/>
      <c r="BG18" s="182"/>
      <c r="BH18" s="182"/>
      <c r="BI18" s="182"/>
      <c r="BJ18" s="182"/>
      <c r="BK18" s="183">
        <f t="shared" si="14"/>
        <v>1.68</v>
      </c>
      <c r="BL18" s="182"/>
      <c r="BM18" s="182">
        <f>SUM(BM19)</f>
        <v>1.68</v>
      </c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</row>
    <row r="19" spans="1:213" s="178" customFormat="1" ht="19.5" customHeight="1">
      <c r="A19" s="168" t="s">
        <v>67</v>
      </c>
      <c r="B19" s="167" t="s">
        <v>67</v>
      </c>
      <c r="C19" s="167" t="s">
        <v>65</v>
      </c>
      <c r="D19" s="161" t="s">
        <v>61</v>
      </c>
      <c r="E19" s="165" t="s">
        <v>79</v>
      </c>
      <c r="F19" s="182">
        <f t="shared" si="11"/>
        <v>10.129999999999999</v>
      </c>
      <c r="G19" s="182">
        <f>H19+I19+J19+N19+W19+X19+Y19</f>
        <v>6.37</v>
      </c>
      <c r="H19" s="182">
        <v>2.89</v>
      </c>
      <c r="I19" s="182">
        <v>3.21</v>
      </c>
      <c r="J19" s="182">
        <f>SUM(K19:M19)</f>
        <v>0.24</v>
      </c>
      <c r="K19" s="182">
        <v>0.24</v>
      </c>
      <c r="L19" s="182"/>
      <c r="M19" s="182"/>
      <c r="N19" s="182">
        <f t="shared" si="12"/>
        <v>0.03</v>
      </c>
      <c r="O19" s="182"/>
      <c r="P19" s="182"/>
      <c r="Q19" s="182"/>
      <c r="R19" s="182"/>
      <c r="S19" s="182"/>
      <c r="T19" s="182"/>
      <c r="U19" s="182">
        <v>0.03</v>
      </c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>
        <f t="shared" si="13"/>
        <v>2.08</v>
      </c>
      <c r="AH19" s="182">
        <v>0.08</v>
      </c>
      <c r="AI19" s="182"/>
      <c r="AJ19" s="182"/>
      <c r="AK19" s="182"/>
      <c r="AL19" s="182">
        <v>0.96</v>
      </c>
      <c r="AM19" s="182"/>
      <c r="AN19" s="182"/>
      <c r="AO19" s="182"/>
      <c r="AP19" s="182">
        <v>0.1</v>
      </c>
      <c r="AQ19" s="182">
        <v>0.05</v>
      </c>
      <c r="AR19" s="182">
        <v>0.11</v>
      </c>
      <c r="AS19" s="182">
        <f>SUM(AT19:AU19)</f>
        <v>0.78</v>
      </c>
      <c r="AT19" s="182">
        <v>0.78</v>
      </c>
      <c r="AU19" s="182"/>
      <c r="AV19" s="182"/>
      <c r="AW19" s="182"/>
      <c r="AX19" s="182"/>
      <c r="AY19" s="182"/>
      <c r="AZ19" s="182"/>
      <c r="BA19" s="183">
        <f t="shared" si="15"/>
        <v>1.68</v>
      </c>
      <c r="BB19" s="182"/>
      <c r="BC19" s="182"/>
      <c r="BD19" s="182"/>
      <c r="BE19" s="182"/>
      <c r="BF19" s="182"/>
      <c r="BG19" s="182"/>
      <c r="BH19" s="182"/>
      <c r="BI19" s="182"/>
      <c r="BJ19" s="182"/>
      <c r="BK19" s="183">
        <f t="shared" si="14"/>
        <v>1.68</v>
      </c>
      <c r="BL19" s="182"/>
      <c r="BM19" s="182">
        <v>1.68</v>
      </c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</row>
    <row r="20" spans="1:213" s="178" customFormat="1" ht="27" customHeight="1">
      <c r="A20" s="168"/>
      <c r="B20" s="167" t="s">
        <v>80</v>
      </c>
      <c r="C20" s="167"/>
      <c r="D20" s="161" t="s">
        <v>61</v>
      </c>
      <c r="E20" s="165" t="s">
        <v>81</v>
      </c>
      <c r="F20" s="182">
        <f t="shared" si="11"/>
        <v>10.780000000000001</v>
      </c>
      <c r="G20" s="182">
        <f>H20+I20+J20+N20+W20+X20+Y20</f>
        <v>6.890000000000001</v>
      </c>
      <c r="H20" s="182">
        <f>SUM(H21)</f>
        <v>3.43</v>
      </c>
      <c r="I20" s="182">
        <f>SUM(I21)</f>
        <v>3.14</v>
      </c>
      <c r="J20" s="182">
        <f>SUM(K20:M20)</f>
        <v>0.29</v>
      </c>
      <c r="K20" s="182">
        <f>SUM(K21)</f>
        <v>0.29</v>
      </c>
      <c r="L20" s="182"/>
      <c r="M20" s="182"/>
      <c r="N20" s="182">
        <f t="shared" si="12"/>
        <v>0.03</v>
      </c>
      <c r="O20" s="182"/>
      <c r="P20" s="182"/>
      <c r="Q20" s="182"/>
      <c r="R20" s="182"/>
      <c r="S20" s="182"/>
      <c r="T20" s="182"/>
      <c r="U20" s="182">
        <f>SUM(U21)</f>
        <v>0.03</v>
      </c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>
        <f t="shared" si="13"/>
        <v>2.08</v>
      </c>
      <c r="AH20" s="182">
        <f>SUM(AH21)</f>
        <v>0.11</v>
      </c>
      <c r="AI20" s="182"/>
      <c r="AJ20" s="182"/>
      <c r="AK20" s="182"/>
      <c r="AL20" s="182">
        <f>SUM(AL21)</f>
        <v>0.96</v>
      </c>
      <c r="AM20" s="182"/>
      <c r="AN20" s="182"/>
      <c r="AO20" s="182"/>
      <c r="AP20" s="182">
        <f>SUM(AP21)</f>
        <v>0.1</v>
      </c>
      <c r="AQ20" s="182"/>
      <c r="AR20" s="182">
        <f>SUM(AR21)</f>
        <v>0.13</v>
      </c>
      <c r="AS20" s="182">
        <f>SUM(AT20:AU20)</f>
        <v>0.78</v>
      </c>
      <c r="AT20" s="182">
        <f>SUM(AT21)</f>
        <v>0.78</v>
      </c>
      <c r="AU20" s="182"/>
      <c r="AV20" s="182"/>
      <c r="AW20" s="182"/>
      <c r="AX20" s="182"/>
      <c r="AY20" s="182"/>
      <c r="AZ20" s="182"/>
      <c r="BA20" s="183">
        <f t="shared" si="15"/>
        <v>1.81</v>
      </c>
      <c r="BB20" s="182"/>
      <c r="BC20" s="182"/>
      <c r="BD20" s="182"/>
      <c r="BE20" s="182"/>
      <c r="BF20" s="182"/>
      <c r="BG20" s="182"/>
      <c r="BH20" s="182"/>
      <c r="BI20" s="182"/>
      <c r="BJ20" s="182"/>
      <c r="BK20" s="183">
        <f t="shared" si="14"/>
        <v>1.81</v>
      </c>
      <c r="BL20" s="182">
        <f>SUM(BL21)</f>
        <v>0.01</v>
      </c>
      <c r="BM20" s="182">
        <f>SUM(BM21)</f>
        <v>1.8</v>
      </c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</row>
    <row r="21" spans="1:213" s="178" customFormat="1" ht="27" customHeight="1">
      <c r="A21" s="168" t="s">
        <v>67</v>
      </c>
      <c r="B21" s="167" t="s">
        <v>67</v>
      </c>
      <c r="C21" s="167" t="s">
        <v>65</v>
      </c>
      <c r="D21" s="161" t="s">
        <v>61</v>
      </c>
      <c r="E21" s="165" t="s">
        <v>82</v>
      </c>
      <c r="F21" s="182">
        <f t="shared" si="11"/>
        <v>10.780000000000001</v>
      </c>
      <c r="G21" s="182">
        <f>H21+I21+J21+N21+W21+X21+Y21</f>
        <v>6.890000000000001</v>
      </c>
      <c r="H21" s="182">
        <v>3.43</v>
      </c>
      <c r="I21" s="182">
        <v>3.14</v>
      </c>
      <c r="J21" s="182">
        <f>SUM(K21:M21)</f>
        <v>0.29</v>
      </c>
      <c r="K21" s="182">
        <v>0.29</v>
      </c>
      <c r="L21" s="182"/>
      <c r="M21" s="182"/>
      <c r="N21" s="182">
        <f t="shared" si="12"/>
        <v>0.03</v>
      </c>
      <c r="O21" s="182"/>
      <c r="P21" s="182"/>
      <c r="Q21" s="182"/>
      <c r="R21" s="182"/>
      <c r="S21" s="182"/>
      <c r="T21" s="182"/>
      <c r="U21" s="182">
        <v>0.03</v>
      </c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>
        <f t="shared" si="13"/>
        <v>2.08</v>
      </c>
      <c r="AH21" s="182">
        <v>0.11</v>
      </c>
      <c r="AI21" s="182"/>
      <c r="AJ21" s="182"/>
      <c r="AK21" s="182"/>
      <c r="AL21" s="182">
        <v>0.96</v>
      </c>
      <c r="AM21" s="182"/>
      <c r="AN21" s="182"/>
      <c r="AO21" s="182"/>
      <c r="AP21" s="182">
        <v>0.1</v>
      </c>
      <c r="AQ21" s="182"/>
      <c r="AR21" s="182">
        <v>0.13</v>
      </c>
      <c r="AS21" s="182">
        <f>SUM(AT21:AU21)</f>
        <v>0.78</v>
      </c>
      <c r="AT21" s="182">
        <v>0.78</v>
      </c>
      <c r="AU21" s="182"/>
      <c r="AV21" s="182"/>
      <c r="AW21" s="182"/>
      <c r="AX21" s="182"/>
      <c r="AY21" s="182"/>
      <c r="AZ21" s="182"/>
      <c r="BA21" s="183">
        <f t="shared" si="15"/>
        <v>1.81</v>
      </c>
      <c r="BB21" s="182"/>
      <c r="BC21" s="182"/>
      <c r="BD21" s="182"/>
      <c r="BE21" s="182"/>
      <c r="BF21" s="182"/>
      <c r="BG21" s="182"/>
      <c r="BH21" s="182"/>
      <c r="BI21" s="182"/>
      <c r="BJ21" s="182"/>
      <c r="BK21" s="183">
        <f t="shared" si="14"/>
        <v>1.81</v>
      </c>
      <c r="BL21" s="182">
        <v>0.01</v>
      </c>
      <c r="BM21" s="182">
        <v>1.8</v>
      </c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</row>
    <row r="22" spans="1:213" s="178" customFormat="1" ht="19.5" customHeight="1">
      <c r="A22" s="168" t="s">
        <v>83</v>
      </c>
      <c r="B22" s="167"/>
      <c r="C22" s="167"/>
      <c r="D22" s="161" t="s">
        <v>61</v>
      </c>
      <c r="E22" s="165" t="s">
        <v>84</v>
      </c>
      <c r="F22" s="182">
        <f t="shared" si="11"/>
        <v>16.02</v>
      </c>
      <c r="G22" s="182">
        <f>H22+I22+J22+N22+W22+X22+Y22</f>
        <v>12.59</v>
      </c>
      <c r="H22" s="182">
        <f>H23+H25</f>
        <v>2.68</v>
      </c>
      <c r="I22" s="182">
        <f>I23+I25</f>
        <v>0.35</v>
      </c>
      <c r="J22" s="182"/>
      <c r="K22" s="182"/>
      <c r="L22" s="182"/>
      <c r="M22" s="182"/>
      <c r="N22" s="182">
        <f t="shared" si="12"/>
        <v>0.09</v>
      </c>
      <c r="O22" s="182"/>
      <c r="P22" s="182"/>
      <c r="Q22" s="182">
        <f aca="true" t="shared" si="19" ref="Q22:W22">Q23+Q25</f>
        <v>0.03</v>
      </c>
      <c r="R22" s="182"/>
      <c r="S22" s="182"/>
      <c r="T22" s="182"/>
      <c r="U22" s="182">
        <f t="shared" si="19"/>
        <v>0.03</v>
      </c>
      <c r="V22" s="182">
        <f t="shared" si="19"/>
        <v>0.03</v>
      </c>
      <c r="W22" s="182">
        <f t="shared" si="19"/>
        <v>2.47</v>
      </c>
      <c r="X22" s="182"/>
      <c r="Y22" s="182">
        <f>SUM(Z22:AF22)</f>
        <v>7</v>
      </c>
      <c r="Z22" s="182"/>
      <c r="AA22" s="182"/>
      <c r="AB22" s="182"/>
      <c r="AC22" s="182"/>
      <c r="AD22" s="182">
        <f>AD23+AD25</f>
        <v>7</v>
      </c>
      <c r="AE22" s="182"/>
      <c r="AF22" s="182"/>
      <c r="AG22" s="182">
        <f t="shared" si="13"/>
        <v>1.8000000000000003</v>
      </c>
      <c r="AH22" s="182">
        <f>AH23+AH25</f>
        <v>0.1</v>
      </c>
      <c r="AI22" s="182"/>
      <c r="AJ22" s="182"/>
      <c r="AK22" s="182">
        <f>AK23+AK25</f>
        <v>0.13</v>
      </c>
      <c r="AL22" s="182">
        <f>AL23+AL25</f>
        <v>0.86</v>
      </c>
      <c r="AM22" s="182"/>
      <c r="AN22" s="182"/>
      <c r="AO22" s="182"/>
      <c r="AP22" s="182">
        <f>AP23+AP25</f>
        <v>0.1</v>
      </c>
      <c r="AQ22" s="182"/>
      <c r="AR22" s="182">
        <f>AR23+AR25</f>
        <v>0.11</v>
      </c>
      <c r="AS22" s="182"/>
      <c r="AT22" s="182"/>
      <c r="AU22" s="182"/>
      <c r="AV22" s="182">
        <f>SUM(AW22:AZ22)</f>
        <v>0.5</v>
      </c>
      <c r="AW22" s="182"/>
      <c r="AX22" s="182"/>
      <c r="AY22" s="182">
        <f>AY23+AY25</f>
        <v>0.5</v>
      </c>
      <c r="AZ22" s="182"/>
      <c r="BA22" s="183">
        <f t="shared" si="15"/>
        <v>1.6300000000000001</v>
      </c>
      <c r="BB22" s="182"/>
      <c r="BC22" s="182"/>
      <c r="BD22" s="182"/>
      <c r="BE22" s="182"/>
      <c r="BF22" s="182"/>
      <c r="BG22" s="182"/>
      <c r="BH22" s="182"/>
      <c r="BI22" s="182"/>
      <c r="BJ22" s="182"/>
      <c r="BK22" s="183">
        <f t="shared" si="14"/>
        <v>1.6300000000000001</v>
      </c>
      <c r="BL22" s="182">
        <f>BL23+BL25</f>
        <v>0.01</v>
      </c>
      <c r="BM22" s="182">
        <f>BM23+BM25</f>
        <v>1.62</v>
      </c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</row>
    <row r="23" spans="1:213" s="178" customFormat="1" ht="19.5" customHeight="1">
      <c r="A23" s="168"/>
      <c r="B23" s="167" t="s">
        <v>72</v>
      </c>
      <c r="C23" s="167"/>
      <c r="D23" s="161" t="s">
        <v>61</v>
      </c>
      <c r="E23" s="165" t="s">
        <v>85</v>
      </c>
      <c r="F23" s="182">
        <f t="shared" si="11"/>
        <v>7.5</v>
      </c>
      <c r="G23" s="182">
        <f aca="true" t="shared" si="20" ref="G23:G58">H23+I23+J23+N23+W23+X23+Y23</f>
        <v>7</v>
      </c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>
        <f>SUM(Z23:AF23)</f>
        <v>7</v>
      </c>
      <c r="Z23" s="182"/>
      <c r="AA23" s="182"/>
      <c r="AB23" s="182"/>
      <c r="AC23" s="182"/>
      <c r="AD23" s="182">
        <f>SUM(AD24)</f>
        <v>7</v>
      </c>
      <c r="AE23" s="182"/>
      <c r="AF23" s="182"/>
      <c r="AG23" s="182">
        <f t="shared" si="13"/>
        <v>0.5</v>
      </c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>
        <f>SUM(AW23:AZ23)</f>
        <v>0.5</v>
      </c>
      <c r="AW23" s="182"/>
      <c r="AX23" s="182"/>
      <c r="AY23" s="182">
        <f>SUM(AY24)</f>
        <v>0.5</v>
      </c>
      <c r="AZ23" s="182"/>
      <c r="BA23" s="183"/>
      <c r="BB23" s="182"/>
      <c r="BC23" s="182"/>
      <c r="BD23" s="182"/>
      <c r="BE23" s="182"/>
      <c r="BF23" s="182"/>
      <c r="BG23" s="182"/>
      <c r="BH23" s="182"/>
      <c r="BI23" s="182"/>
      <c r="BJ23" s="182"/>
      <c r="BK23" s="183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</row>
    <row r="24" spans="1:213" s="178" customFormat="1" ht="19.5" customHeight="1">
      <c r="A24" s="168" t="s">
        <v>67</v>
      </c>
      <c r="B24" s="167" t="s">
        <v>67</v>
      </c>
      <c r="C24" s="167" t="s">
        <v>86</v>
      </c>
      <c r="D24" s="161" t="s">
        <v>61</v>
      </c>
      <c r="E24" s="165" t="s">
        <v>87</v>
      </c>
      <c r="F24" s="182">
        <f t="shared" si="11"/>
        <v>7.5</v>
      </c>
      <c r="G24" s="182">
        <f t="shared" si="20"/>
        <v>7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>
        <f>SUM(Z24:AF24)</f>
        <v>7</v>
      </c>
      <c r="Z24" s="182"/>
      <c r="AA24" s="182"/>
      <c r="AB24" s="182"/>
      <c r="AC24" s="182"/>
      <c r="AD24" s="182">
        <v>7</v>
      </c>
      <c r="AE24" s="182"/>
      <c r="AF24" s="182"/>
      <c r="AG24" s="182">
        <f t="shared" si="13"/>
        <v>0.5</v>
      </c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>
        <f>SUM(AW24:AZ24)</f>
        <v>0.5</v>
      </c>
      <c r="AW24" s="182"/>
      <c r="AX24" s="182"/>
      <c r="AY24" s="182">
        <v>0.5</v>
      </c>
      <c r="AZ24" s="182"/>
      <c r="BA24" s="183"/>
      <c r="BB24" s="182"/>
      <c r="BC24" s="182"/>
      <c r="BD24" s="182"/>
      <c r="BE24" s="182"/>
      <c r="BF24" s="182"/>
      <c r="BG24" s="182"/>
      <c r="BH24" s="182"/>
      <c r="BI24" s="182"/>
      <c r="BJ24" s="182"/>
      <c r="BK24" s="183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</row>
    <row r="25" spans="1:213" s="178" customFormat="1" ht="19.5" customHeight="1">
      <c r="A25" s="168"/>
      <c r="B25" s="167" t="s">
        <v>69</v>
      </c>
      <c r="C25" s="167"/>
      <c r="D25" s="161" t="s">
        <v>61</v>
      </c>
      <c r="E25" s="165" t="s">
        <v>88</v>
      </c>
      <c r="F25" s="182">
        <f t="shared" si="11"/>
        <v>8.520000000000001</v>
      </c>
      <c r="G25" s="182">
        <f t="shared" si="20"/>
        <v>5.59</v>
      </c>
      <c r="H25" s="182">
        <f>SUM(H26)</f>
        <v>2.68</v>
      </c>
      <c r="I25" s="182">
        <f>SUM(I26)</f>
        <v>0.35</v>
      </c>
      <c r="J25" s="182"/>
      <c r="K25" s="182"/>
      <c r="L25" s="182"/>
      <c r="M25" s="182"/>
      <c r="N25" s="182">
        <f t="shared" si="12"/>
        <v>0.09</v>
      </c>
      <c r="O25" s="182"/>
      <c r="P25" s="182"/>
      <c r="Q25" s="182">
        <f aca="true" t="shared" si="21" ref="Q25:W25">SUM(Q26)</f>
        <v>0.03</v>
      </c>
      <c r="R25" s="182"/>
      <c r="S25" s="182"/>
      <c r="T25" s="182"/>
      <c r="U25" s="182">
        <f t="shared" si="21"/>
        <v>0.03</v>
      </c>
      <c r="V25" s="182">
        <f t="shared" si="21"/>
        <v>0.03</v>
      </c>
      <c r="W25" s="182">
        <f t="shared" si="21"/>
        <v>2.47</v>
      </c>
      <c r="X25" s="182"/>
      <c r="Y25" s="182"/>
      <c r="Z25" s="182"/>
      <c r="AA25" s="182"/>
      <c r="AB25" s="182"/>
      <c r="AC25" s="182"/>
      <c r="AD25" s="182"/>
      <c r="AE25" s="182"/>
      <c r="AF25" s="182"/>
      <c r="AG25" s="182">
        <f t="shared" si="13"/>
        <v>1.3000000000000003</v>
      </c>
      <c r="AH25" s="182">
        <f>SUM(AH26)</f>
        <v>0.1</v>
      </c>
      <c r="AI25" s="182"/>
      <c r="AJ25" s="182"/>
      <c r="AK25" s="182">
        <f>SUM(AK26)</f>
        <v>0.13</v>
      </c>
      <c r="AL25" s="182">
        <f>SUM(AL26)</f>
        <v>0.86</v>
      </c>
      <c r="AM25" s="182"/>
      <c r="AN25" s="182"/>
      <c r="AO25" s="182"/>
      <c r="AP25" s="182">
        <f>SUM(AP26)</f>
        <v>0.1</v>
      </c>
      <c r="AQ25" s="182"/>
      <c r="AR25" s="182">
        <f>SUM(AR26)</f>
        <v>0.11</v>
      </c>
      <c r="AS25" s="182"/>
      <c r="AT25" s="182"/>
      <c r="AU25" s="182"/>
      <c r="AV25" s="182"/>
      <c r="AW25" s="182"/>
      <c r="AX25" s="182"/>
      <c r="AY25" s="182"/>
      <c r="AZ25" s="182"/>
      <c r="BA25" s="183">
        <f t="shared" si="15"/>
        <v>1.6300000000000001</v>
      </c>
      <c r="BB25" s="182"/>
      <c r="BC25" s="182"/>
      <c r="BD25" s="182"/>
      <c r="BE25" s="182"/>
      <c r="BF25" s="182"/>
      <c r="BG25" s="182"/>
      <c r="BH25" s="182"/>
      <c r="BI25" s="182"/>
      <c r="BJ25" s="182"/>
      <c r="BK25" s="183">
        <f t="shared" si="14"/>
        <v>1.6300000000000001</v>
      </c>
      <c r="BL25" s="182">
        <f>SUM(BL26)</f>
        <v>0.01</v>
      </c>
      <c r="BM25" s="182">
        <f>SUM(BM26)</f>
        <v>1.62</v>
      </c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</row>
    <row r="26" spans="1:213" s="178" customFormat="1" ht="19.5" customHeight="1">
      <c r="A26" s="168" t="s">
        <v>67</v>
      </c>
      <c r="B26" s="167" t="s">
        <v>67</v>
      </c>
      <c r="C26" s="167" t="s">
        <v>65</v>
      </c>
      <c r="D26" s="161" t="s">
        <v>61</v>
      </c>
      <c r="E26" s="165" t="s">
        <v>89</v>
      </c>
      <c r="F26" s="182">
        <f t="shared" si="11"/>
        <v>8.520000000000001</v>
      </c>
      <c r="G26" s="182">
        <f t="shared" si="20"/>
        <v>5.59</v>
      </c>
      <c r="H26" s="182">
        <v>2.68</v>
      </c>
      <c r="I26" s="182">
        <v>0.35</v>
      </c>
      <c r="J26" s="182"/>
      <c r="K26" s="182"/>
      <c r="L26" s="182"/>
      <c r="M26" s="182"/>
      <c r="N26" s="182">
        <f t="shared" si="12"/>
        <v>0.09</v>
      </c>
      <c r="O26" s="182"/>
      <c r="P26" s="182"/>
      <c r="Q26" s="182">
        <v>0.03</v>
      </c>
      <c r="R26" s="182"/>
      <c r="S26" s="182"/>
      <c r="T26" s="182"/>
      <c r="U26" s="182">
        <v>0.03</v>
      </c>
      <c r="V26" s="182">
        <v>0.03</v>
      </c>
      <c r="W26" s="182">
        <v>2.47</v>
      </c>
      <c r="X26" s="182"/>
      <c r="Y26" s="182"/>
      <c r="Z26" s="182"/>
      <c r="AA26" s="182"/>
      <c r="AB26" s="182"/>
      <c r="AC26" s="182"/>
      <c r="AD26" s="182"/>
      <c r="AE26" s="182"/>
      <c r="AF26" s="182"/>
      <c r="AG26" s="182">
        <f t="shared" si="13"/>
        <v>1.3000000000000003</v>
      </c>
      <c r="AH26" s="182">
        <v>0.1</v>
      </c>
      <c r="AI26" s="182"/>
      <c r="AJ26" s="182"/>
      <c r="AK26" s="182">
        <v>0.13</v>
      </c>
      <c r="AL26" s="182">
        <v>0.86</v>
      </c>
      <c r="AM26" s="182"/>
      <c r="AN26" s="182"/>
      <c r="AO26" s="182"/>
      <c r="AP26" s="182">
        <v>0.1</v>
      </c>
      <c r="AQ26" s="182"/>
      <c r="AR26" s="182">
        <v>0.11</v>
      </c>
      <c r="AS26" s="182"/>
      <c r="AT26" s="182"/>
      <c r="AU26" s="182"/>
      <c r="AV26" s="182"/>
      <c r="AW26" s="182"/>
      <c r="AX26" s="182"/>
      <c r="AY26" s="182"/>
      <c r="AZ26" s="182"/>
      <c r="BA26" s="183">
        <f t="shared" si="15"/>
        <v>1.6300000000000001</v>
      </c>
      <c r="BB26" s="182"/>
      <c r="BC26" s="182"/>
      <c r="BD26" s="182"/>
      <c r="BE26" s="182"/>
      <c r="BF26" s="182"/>
      <c r="BG26" s="182"/>
      <c r="BH26" s="182"/>
      <c r="BI26" s="182"/>
      <c r="BJ26" s="182"/>
      <c r="BK26" s="183">
        <f t="shared" si="14"/>
        <v>1.6300000000000001</v>
      </c>
      <c r="BL26" s="182">
        <v>0.01</v>
      </c>
      <c r="BM26" s="182">
        <v>1.62</v>
      </c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</row>
    <row r="27" spans="1:213" s="178" customFormat="1" ht="19.5" customHeight="1">
      <c r="A27" s="168" t="s">
        <v>90</v>
      </c>
      <c r="B27" s="167"/>
      <c r="C27" s="167"/>
      <c r="D27" s="161" t="s">
        <v>61</v>
      </c>
      <c r="E27" s="165" t="s">
        <v>91</v>
      </c>
      <c r="F27" s="182">
        <f t="shared" si="11"/>
        <v>10.99</v>
      </c>
      <c r="G27" s="182">
        <f t="shared" si="20"/>
        <v>6.33</v>
      </c>
      <c r="H27" s="182">
        <f>SUM(H28)</f>
        <v>3.04</v>
      </c>
      <c r="I27" s="182">
        <f>SUM(I28)</f>
        <v>0.35</v>
      </c>
      <c r="J27" s="182"/>
      <c r="K27" s="182"/>
      <c r="L27" s="182"/>
      <c r="M27" s="182"/>
      <c r="N27" s="182">
        <f t="shared" si="12"/>
        <v>0.1</v>
      </c>
      <c r="O27" s="182"/>
      <c r="P27" s="182"/>
      <c r="Q27" s="182">
        <f aca="true" t="shared" si="22" ref="Q27:W27">SUM(Q28)</f>
        <v>0.04</v>
      </c>
      <c r="R27" s="182"/>
      <c r="S27" s="182"/>
      <c r="T27" s="182"/>
      <c r="U27" s="182">
        <f t="shared" si="22"/>
        <v>0.03</v>
      </c>
      <c r="V27" s="182">
        <f t="shared" si="22"/>
        <v>0.03</v>
      </c>
      <c r="W27" s="182">
        <f t="shared" si="22"/>
        <v>2.84</v>
      </c>
      <c r="X27" s="182"/>
      <c r="Y27" s="182"/>
      <c r="Z27" s="182"/>
      <c r="AA27" s="182"/>
      <c r="AB27" s="182"/>
      <c r="AC27" s="182"/>
      <c r="AD27" s="182"/>
      <c r="AE27" s="182"/>
      <c r="AF27" s="182"/>
      <c r="AG27" s="182">
        <f t="shared" si="13"/>
        <v>2.9699999999999998</v>
      </c>
      <c r="AH27" s="182">
        <f aca="true" t="shared" si="23" ref="AH27:AM27">SUM(AH28)</f>
        <v>1.25</v>
      </c>
      <c r="AI27" s="182"/>
      <c r="AJ27" s="182">
        <f t="shared" si="23"/>
        <v>0.17</v>
      </c>
      <c r="AK27" s="182">
        <f t="shared" si="23"/>
        <v>0.12</v>
      </c>
      <c r="AL27" s="182">
        <f t="shared" si="23"/>
        <v>0.8</v>
      </c>
      <c r="AM27" s="182">
        <f t="shared" si="23"/>
        <v>0.3</v>
      </c>
      <c r="AN27" s="182"/>
      <c r="AO27" s="182"/>
      <c r="AP27" s="182">
        <f>SUM(AP28)</f>
        <v>0.21</v>
      </c>
      <c r="AQ27" s="182"/>
      <c r="AR27" s="182">
        <f>SUM(AR28)</f>
        <v>0.12</v>
      </c>
      <c r="AS27" s="182"/>
      <c r="AT27" s="182"/>
      <c r="AU27" s="182"/>
      <c r="AV27" s="182"/>
      <c r="AW27" s="182"/>
      <c r="AX27" s="182"/>
      <c r="AY27" s="182"/>
      <c r="AZ27" s="182"/>
      <c r="BA27" s="183">
        <f t="shared" si="15"/>
        <v>1.69</v>
      </c>
      <c r="BB27" s="182"/>
      <c r="BC27" s="182"/>
      <c r="BD27" s="182"/>
      <c r="BE27" s="182"/>
      <c r="BF27" s="182"/>
      <c r="BG27" s="182"/>
      <c r="BH27" s="182"/>
      <c r="BI27" s="182"/>
      <c r="BJ27" s="182"/>
      <c r="BK27" s="183">
        <f t="shared" si="14"/>
        <v>1.69</v>
      </c>
      <c r="BL27" s="182">
        <f>SUM(BL28)</f>
        <v>0.01</v>
      </c>
      <c r="BM27" s="182">
        <f>SUM(BM28)</f>
        <v>1.68</v>
      </c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</row>
    <row r="28" spans="1:213" s="178" customFormat="1" ht="19.5" customHeight="1">
      <c r="A28" s="168"/>
      <c r="B28" s="167" t="s">
        <v>65</v>
      </c>
      <c r="C28" s="167"/>
      <c r="D28" s="161" t="s">
        <v>61</v>
      </c>
      <c r="E28" s="165" t="s">
        <v>92</v>
      </c>
      <c r="F28" s="182">
        <f t="shared" si="11"/>
        <v>10.99</v>
      </c>
      <c r="G28" s="182">
        <f t="shared" si="20"/>
        <v>6.33</v>
      </c>
      <c r="H28" s="182">
        <f>SUM(H29)</f>
        <v>3.04</v>
      </c>
      <c r="I28" s="182">
        <f>SUM(I29)</f>
        <v>0.35</v>
      </c>
      <c r="J28" s="182"/>
      <c r="K28" s="182"/>
      <c r="L28" s="182"/>
      <c r="M28" s="182"/>
      <c r="N28" s="182">
        <f t="shared" si="12"/>
        <v>0.1</v>
      </c>
      <c r="O28" s="182"/>
      <c r="P28" s="182"/>
      <c r="Q28" s="182">
        <f aca="true" t="shared" si="24" ref="Q28:W28">SUM(Q29)</f>
        <v>0.04</v>
      </c>
      <c r="R28" s="182"/>
      <c r="S28" s="182"/>
      <c r="T28" s="182"/>
      <c r="U28" s="182">
        <f t="shared" si="24"/>
        <v>0.03</v>
      </c>
      <c r="V28" s="182">
        <f t="shared" si="24"/>
        <v>0.03</v>
      </c>
      <c r="W28" s="182">
        <f t="shared" si="24"/>
        <v>2.84</v>
      </c>
      <c r="X28" s="182"/>
      <c r="Y28" s="182"/>
      <c r="Z28" s="182"/>
      <c r="AA28" s="182"/>
      <c r="AB28" s="182"/>
      <c r="AC28" s="182"/>
      <c r="AD28" s="182"/>
      <c r="AE28" s="182"/>
      <c r="AF28" s="182"/>
      <c r="AG28" s="182">
        <f t="shared" si="13"/>
        <v>2.9699999999999998</v>
      </c>
      <c r="AH28" s="182">
        <f aca="true" t="shared" si="25" ref="AH28:AM28">SUM(AH29)</f>
        <v>1.25</v>
      </c>
      <c r="AI28" s="182"/>
      <c r="AJ28" s="182">
        <f t="shared" si="25"/>
        <v>0.17</v>
      </c>
      <c r="AK28" s="182">
        <f t="shared" si="25"/>
        <v>0.12</v>
      </c>
      <c r="AL28" s="182">
        <f t="shared" si="25"/>
        <v>0.8</v>
      </c>
      <c r="AM28" s="182">
        <f t="shared" si="25"/>
        <v>0.3</v>
      </c>
      <c r="AN28" s="182"/>
      <c r="AO28" s="182"/>
      <c r="AP28" s="182">
        <f>SUM(AP29)</f>
        <v>0.21</v>
      </c>
      <c r="AQ28" s="182"/>
      <c r="AR28" s="182">
        <f>SUM(AR29)</f>
        <v>0.12</v>
      </c>
      <c r="AS28" s="182"/>
      <c r="AT28" s="182"/>
      <c r="AU28" s="182"/>
      <c r="AV28" s="182"/>
      <c r="AW28" s="182"/>
      <c r="AX28" s="182"/>
      <c r="AY28" s="182"/>
      <c r="AZ28" s="182"/>
      <c r="BA28" s="183">
        <f t="shared" si="15"/>
        <v>1.69</v>
      </c>
      <c r="BB28" s="182"/>
      <c r="BC28" s="182"/>
      <c r="BD28" s="182"/>
      <c r="BE28" s="182"/>
      <c r="BF28" s="182"/>
      <c r="BG28" s="182"/>
      <c r="BH28" s="182"/>
      <c r="BI28" s="182"/>
      <c r="BJ28" s="182"/>
      <c r="BK28" s="183">
        <f t="shared" si="14"/>
        <v>1.69</v>
      </c>
      <c r="BL28" s="182">
        <f>SUM(BL29)</f>
        <v>0.01</v>
      </c>
      <c r="BM28" s="182">
        <f>SUM(BM29)</f>
        <v>1.68</v>
      </c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</row>
    <row r="29" spans="1:213" s="178" customFormat="1" ht="19.5" customHeight="1">
      <c r="A29" s="168" t="s">
        <v>67</v>
      </c>
      <c r="B29" s="167" t="s">
        <v>67</v>
      </c>
      <c r="C29" s="167" t="s">
        <v>93</v>
      </c>
      <c r="D29" s="161" t="s">
        <v>61</v>
      </c>
      <c r="E29" s="165" t="s">
        <v>94</v>
      </c>
      <c r="F29" s="182">
        <f t="shared" si="11"/>
        <v>10.99</v>
      </c>
      <c r="G29" s="182">
        <f t="shared" si="20"/>
        <v>6.33</v>
      </c>
      <c r="H29" s="182">
        <v>3.04</v>
      </c>
      <c r="I29" s="182">
        <v>0.35</v>
      </c>
      <c r="J29" s="182"/>
      <c r="K29" s="182"/>
      <c r="L29" s="182"/>
      <c r="M29" s="182"/>
      <c r="N29" s="182">
        <f t="shared" si="12"/>
        <v>0.1</v>
      </c>
      <c r="O29" s="182"/>
      <c r="P29" s="182"/>
      <c r="Q29" s="182">
        <v>0.04</v>
      </c>
      <c r="R29" s="182"/>
      <c r="S29" s="182"/>
      <c r="T29" s="182"/>
      <c r="U29" s="182">
        <v>0.03</v>
      </c>
      <c r="V29" s="182">
        <v>0.03</v>
      </c>
      <c r="W29" s="182">
        <v>2.84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>
        <f t="shared" si="13"/>
        <v>2.9699999999999998</v>
      </c>
      <c r="AH29" s="182">
        <v>1.25</v>
      </c>
      <c r="AI29" s="182"/>
      <c r="AJ29" s="182">
        <v>0.17</v>
      </c>
      <c r="AK29" s="182">
        <v>0.12</v>
      </c>
      <c r="AL29" s="182">
        <v>0.8</v>
      </c>
      <c r="AM29" s="182">
        <v>0.3</v>
      </c>
      <c r="AN29" s="182"/>
      <c r="AO29" s="182"/>
      <c r="AP29" s="182">
        <v>0.21</v>
      </c>
      <c r="AQ29" s="182"/>
      <c r="AR29" s="182">
        <v>0.12</v>
      </c>
      <c r="AS29" s="182"/>
      <c r="AT29" s="182"/>
      <c r="AU29" s="182"/>
      <c r="AV29" s="182"/>
      <c r="AW29" s="182"/>
      <c r="AX29" s="182"/>
      <c r="AY29" s="182"/>
      <c r="AZ29" s="182"/>
      <c r="BA29" s="183">
        <f t="shared" si="15"/>
        <v>1.69</v>
      </c>
      <c r="BB29" s="182"/>
      <c r="BC29" s="182"/>
      <c r="BD29" s="182"/>
      <c r="BE29" s="182"/>
      <c r="BF29" s="182"/>
      <c r="BG29" s="182"/>
      <c r="BH29" s="182"/>
      <c r="BI29" s="182"/>
      <c r="BJ29" s="182"/>
      <c r="BK29" s="183">
        <f t="shared" si="14"/>
        <v>1.69</v>
      </c>
      <c r="BL29" s="182">
        <v>0.01</v>
      </c>
      <c r="BM29" s="182">
        <v>1.68</v>
      </c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</row>
    <row r="30" spans="1:213" s="178" customFormat="1" ht="19.5" customHeight="1">
      <c r="A30" s="168" t="s">
        <v>95</v>
      </c>
      <c r="B30" s="167"/>
      <c r="C30" s="167"/>
      <c r="D30" s="161" t="s">
        <v>61</v>
      </c>
      <c r="E30" s="165" t="s">
        <v>96</v>
      </c>
      <c r="F30" s="182">
        <f t="shared" si="11"/>
        <v>38.44</v>
      </c>
      <c r="G30" s="182">
        <f t="shared" si="20"/>
        <v>27.81</v>
      </c>
      <c r="H30" s="182">
        <f>H31+H33</f>
        <v>3.4</v>
      </c>
      <c r="I30" s="182">
        <f>I31+I33</f>
        <v>3.21</v>
      </c>
      <c r="J30" s="182">
        <f>SUM(K30:M30)</f>
        <v>0.28</v>
      </c>
      <c r="K30" s="182">
        <f>K31+K33</f>
        <v>0.28</v>
      </c>
      <c r="L30" s="182"/>
      <c r="M30" s="182"/>
      <c r="N30" s="182">
        <f t="shared" si="12"/>
        <v>0.8400000000000001</v>
      </c>
      <c r="O30" s="182"/>
      <c r="P30" s="182">
        <f>P31+P33</f>
        <v>0.81</v>
      </c>
      <c r="Q30" s="182"/>
      <c r="R30" s="182"/>
      <c r="S30" s="182"/>
      <c r="T30" s="182"/>
      <c r="U30" s="182">
        <f>U31+U33</f>
        <v>0.03</v>
      </c>
      <c r="V30" s="182"/>
      <c r="W30" s="182"/>
      <c r="X30" s="182">
        <f>X31+X33</f>
        <v>20.08</v>
      </c>
      <c r="Y30" s="182"/>
      <c r="Z30" s="182"/>
      <c r="AA30" s="182"/>
      <c r="AB30" s="182"/>
      <c r="AC30" s="182"/>
      <c r="AD30" s="182"/>
      <c r="AE30" s="182"/>
      <c r="AF30" s="182"/>
      <c r="AG30" s="182">
        <f t="shared" si="13"/>
        <v>2.08</v>
      </c>
      <c r="AH30" s="182">
        <f>AH31+AH33</f>
        <v>0.12</v>
      </c>
      <c r="AI30" s="182"/>
      <c r="AJ30" s="182"/>
      <c r="AK30" s="182"/>
      <c r="AL30" s="182">
        <f>AL31+AL33</f>
        <v>0.8</v>
      </c>
      <c r="AM30" s="182"/>
      <c r="AN30" s="182"/>
      <c r="AO30" s="182"/>
      <c r="AP30" s="182">
        <f aca="true" t="shared" si="26" ref="AP30:AU30">AP31+AP33</f>
        <v>0.21</v>
      </c>
      <c r="AQ30" s="182"/>
      <c r="AR30" s="182">
        <f t="shared" si="26"/>
        <v>0.12</v>
      </c>
      <c r="AS30" s="182">
        <f>SUM(AT30:AU30)</f>
        <v>0.8300000000000001</v>
      </c>
      <c r="AT30" s="182">
        <f t="shared" si="26"/>
        <v>0.78</v>
      </c>
      <c r="AU30" s="182">
        <f t="shared" si="26"/>
        <v>0.05</v>
      </c>
      <c r="AV30" s="182"/>
      <c r="AW30" s="182"/>
      <c r="AX30" s="182"/>
      <c r="AY30" s="182"/>
      <c r="AZ30" s="182"/>
      <c r="BA30" s="183">
        <f t="shared" si="15"/>
        <v>8.55</v>
      </c>
      <c r="BB30" s="182">
        <f>BB31+BB33</f>
        <v>0.63</v>
      </c>
      <c r="BC30" s="182"/>
      <c r="BD30" s="182"/>
      <c r="BE30" s="182"/>
      <c r="BF30" s="182"/>
      <c r="BG30" s="182"/>
      <c r="BH30" s="182"/>
      <c r="BI30" s="182"/>
      <c r="BJ30" s="182"/>
      <c r="BK30" s="183">
        <f t="shared" si="14"/>
        <v>1.62</v>
      </c>
      <c r="BL30" s="182"/>
      <c r="BM30" s="182">
        <f>BM31+BM33</f>
        <v>1.62</v>
      </c>
      <c r="BN30" s="182"/>
      <c r="BO30" s="182">
        <f>BO31+BO33</f>
        <v>6.300000000000001</v>
      </c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</row>
    <row r="31" spans="1:213" s="178" customFormat="1" ht="19.5" customHeight="1">
      <c r="A31" s="168"/>
      <c r="B31" s="167" t="s">
        <v>72</v>
      </c>
      <c r="C31" s="167"/>
      <c r="D31" s="161" t="s">
        <v>61</v>
      </c>
      <c r="E31" s="165" t="s">
        <v>97</v>
      </c>
      <c r="F31" s="182">
        <f t="shared" si="11"/>
        <v>10.620000000000001</v>
      </c>
      <c r="G31" s="182">
        <f t="shared" si="20"/>
        <v>6.92</v>
      </c>
      <c r="H31" s="182">
        <f>SUM(H32)</f>
        <v>3.4</v>
      </c>
      <c r="I31" s="182">
        <f>SUM(I32)</f>
        <v>3.21</v>
      </c>
      <c r="J31" s="182">
        <f>SUM(K31:M31)</f>
        <v>0.28</v>
      </c>
      <c r="K31" s="182">
        <f>SUM(K32)</f>
        <v>0.28</v>
      </c>
      <c r="L31" s="182"/>
      <c r="M31" s="182"/>
      <c r="N31" s="182">
        <f t="shared" si="12"/>
        <v>0.03</v>
      </c>
      <c r="O31" s="182"/>
      <c r="P31" s="182"/>
      <c r="Q31" s="182"/>
      <c r="R31" s="182"/>
      <c r="S31" s="182"/>
      <c r="T31" s="182"/>
      <c r="U31" s="182">
        <f>SUM(U32)</f>
        <v>0.03</v>
      </c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>
        <f t="shared" si="13"/>
        <v>2.08</v>
      </c>
      <c r="AH31" s="182">
        <f>SUM(AH32)</f>
        <v>0.12</v>
      </c>
      <c r="AI31" s="182"/>
      <c r="AJ31" s="182"/>
      <c r="AK31" s="182"/>
      <c r="AL31" s="182">
        <f>SUM(AL32)</f>
        <v>0.8</v>
      </c>
      <c r="AM31" s="182"/>
      <c r="AN31" s="182"/>
      <c r="AO31" s="182"/>
      <c r="AP31" s="182">
        <f aca="true" t="shared" si="27" ref="AP31:AU31">SUM(AP32)</f>
        <v>0.21</v>
      </c>
      <c r="AQ31" s="182"/>
      <c r="AR31" s="182">
        <f t="shared" si="27"/>
        <v>0.12</v>
      </c>
      <c r="AS31" s="182">
        <f>SUM(AT31:AU31)</f>
        <v>0.8300000000000001</v>
      </c>
      <c r="AT31" s="182">
        <f t="shared" si="27"/>
        <v>0.78</v>
      </c>
      <c r="AU31" s="182">
        <f t="shared" si="27"/>
        <v>0.05</v>
      </c>
      <c r="AV31" s="182"/>
      <c r="AW31" s="182"/>
      <c r="AX31" s="182"/>
      <c r="AY31" s="182"/>
      <c r="AZ31" s="182"/>
      <c r="BA31" s="183">
        <f t="shared" si="15"/>
        <v>1.62</v>
      </c>
      <c r="BB31" s="182"/>
      <c r="BC31" s="182"/>
      <c r="BD31" s="182"/>
      <c r="BE31" s="182"/>
      <c r="BF31" s="182"/>
      <c r="BG31" s="182"/>
      <c r="BH31" s="182"/>
      <c r="BI31" s="182"/>
      <c r="BJ31" s="182"/>
      <c r="BK31" s="183">
        <f t="shared" si="14"/>
        <v>1.62</v>
      </c>
      <c r="BL31" s="182"/>
      <c r="BM31" s="182">
        <f>SUM(BM32)</f>
        <v>1.62</v>
      </c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</row>
    <row r="32" spans="1:213" s="178" customFormat="1" ht="19.5" customHeight="1">
      <c r="A32" s="168" t="s">
        <v>67</v>
      </c>
      <c r="B32" s="167" t="s">
        <v>67</v>
      </c>
      <c r="C32" s="167" t="s">
        <v>65</v>
      </c>
      <c r="D32" s="161" t="s">
        <v>61</v>
      </c>
      <c r="E32" s="165" t="s">
        <v>98</v>
      </c>
      <c r="F32" s="182">
        <f t="shared" si="11"/>
        <v>10.620000000000001</v>
      </c>
      <c r="G32" s="182">
        <f t="shared" si="20"/>
        <v>6.92</v>
      </c>
      <c r="H32" s="182">
        <v>3.4</v>
      </c>
      <c r="I32" s="182">
        <v>3.21</v>
      </c>
      <c r="J32" s="182">
        <f>SUM(K32:M32)</f>
        <v>0.28</v>
      </c>
      <c r="K32" s="182">
        <v>0.28</v>
      </c>
      <c r="L32" s="182"/>
      <c r="M32" s="182"/>
      <c r="N32" s="182">
        <f t="shared" si="12"/>
        <v>0.03</v>
      </c>
      <c r="O32" s="182"/>
      <c r="P32" s="182"/>
      <c r="Q32" s="182"/>
      <c r="R32" s="182"/>
      <c r="S32" s="182"/>
      <c r="T32" s="182"/>
      <c r="U32" s="182">
        <v>0.03</v>
      </c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>
        <f t="shared" si="13"/>
        <v>2.08</v>
      </c>
      <c r="AH32" s="182">
        <v>0.12</v>
      </c>
      <c r="AI32" s="182"/>
      <c r="AJ32" s="182"/>
      <c r="AK32" s="182"/>
      <c r="AL32" s="182">
        <v>0.8</v>
      </c>
      <c r="AM32" s="182"/>
      <c r="AN32" s="182"/>
      <c r="AO32" s="182"/>
      <c r="AP32" s="182">
        <v>0.21</v>
      </c>
      <c r="AQ32" s="182"/>
      <c r="AR32" s="182">
        <v>0.12</v>
      </c>
      <c r="AS32" s="182">
        <f>SUM(AT32:AU32)</f>
        <v>0.8300000000000001</v>
      </c>
      <c r="AT32" s="182">
        <v>0.78</v>
      </c>
      <c r="AU32" s="182">
        <v>0.05</v>
      </c>
      <c r="AV32" s="182"/>
      <c r="AW32" s="182"/>
      <c r="AX32" s="182"/>
      <c r="AY32" s="182"/>
      <c r="AZ32" s="182"/>
      <c r="BA32" s="183">
        <f t="shared" si="15"/>
        <v>1.62</v>
      </c>
      <c r="BB32" s="182"/>
      <c r="BC32" s="182"/>
      <c r="BD32" s="182"/>
      <c r="BE32" s="182"/>
      <c r="BF32" s="182"/>
      <c r="BG32" s="182"/>
      <c r="BH32" s="182"/>
      <c r="BI32" s="182"/>
      <c r="BJ32" s="182"/>
      <c r="BK32" s="183">
        <f t="shared" si="14"/>
        <v>1.62</v>
      </c>
      <c r="BL32" s="182"/>
      <c r="BM32" s="182">
        <v>1.62</v>
      </c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</row>
    <row r="33" spans="1:213" s="178" customFormat="1" ht="19.5" customHeight="1">
      <c r="A33" s="168"/>
      <c r="B33" s="167" t="s">
        <v>99</v>
      </c>
      <c r="C33" s="167"/>
      <c r="D33" s="161" t="s">
        <v>61</v>
      </c>
      <c r="E33" s="165" t="s">
        <v>100</v>
      </c>
      <c r="F33" s="182">
        <f t="shared" si="11"/>
        <v>27.819999999999997</v>
      </c>
      <c r="G33" s="182">
        <f t="shared" si="20"/>
        <v>20.889999999999997</v>
      </c>
      <c r="H33" s="182"/>
      <c r="I33" s="182"/>
      <c r="J33" s="182"/>
      <c r="K33" s="182"/>
      <c r="L33" s="182"/>
      <c r="M33" s="182"/>
      <c r="N33" s="182">
        <f t="shared" si="12"/>
        <v>0.81</v>
      </c>
      <c r="O33" s="182"/>
      <c r="P33" s="182">
        <f>SUM(P34:P36)</f>
        <v>0.81</v>
      </c>
      <c r="Q33" s="182"/>
      <c r="R33" s="182"/>
      <c r="S33" s="182"/>
      <c r="T33" s="182"/>
      <c r="U33" s="182"/>
      <c r="V33" s="182"/>
      <c r="W33" s="182"/>
      <c r="X33" s="182">
        <f>SUM(X34:X36)</f>
        <v>20.08</v>
      </c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3">
        <f t="shared" si="15"/>
        <v>6.930000000000001</v>
      </c>
      <c r="BB33" s="182">
        <f>SUM(BB34:BB36)</f>
        <v>0.63</v>
      </c>
      <c r="BC33" s="182"/>
      <c r="BD33" s="182"/>
      <c r="BE33" s="182"/>
      <c r="BF33" s="182"/>
      <c r="BG33" s="182"/>
      <c r="BH33" s="182"/>
      <c r="BI33" s="182"/>
      <c r="BJ33" s="182"/>
      <c r="BK33" s="183"/>
      <c r="BL33" s="182"/>
      <c r="BM33" s="182"/>
      <c r="BN33" s="182"/>
      <c r="BO33" s="182">
        <f>SUM(BO34:BO36)</f>
        <v>6.300000000000001</v>
      </c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</row>
    <row r="34" spans="1:213" s="178" customFormat="1" ht="19.5" customHeight="1">
      <c r="A34" s="168" t="s">
        <v>67</v>
      </c>
      <c r="B34" s="167" t="s">
        <v>67</v>
      </c>
      <c r="C34" s="167" t="s">
        <v>65</v>
      </c>
      <c r="D34" s="161" t="s">
        <v>61</v>
      </c>
      <c r="E34" s="165" t="s">
        <v>101</v>
      </c>
      <c r="F34" s="182">
        <f t="shared" si="11"/>
        <v>4.41</v>
      </c>
      <c r="G34" s="182">
        <f t="shared" si="20"/>
        <v>0.81</v>
      </c>
      <c r="H34" s="182"/>
      <c r="I34" s="182"/>
      <c r="J34" s="182"/>
      <c r="K34" s="182"/>
      <c r="L34" s="182"/>
      <c r="M34" s="182"/>
      <c r="N34" s="182">
        <f t="shared" si="12"/>
        <v>0.81</v>
      </c>
      <c r="O34" s="182"/>
      <c r="P34" s="182">
        <v>0.81</v>
      </c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3">
        <f t="shared" si="15"/>
        <v>3.6</v>
      </c>
      <c r="BB34" s="182"/>
      <c r="BC34" s="182"/>
      <c r="BD34" s="182"/>
      <c r="BE34" s="182"/>
      <c r="BF34" s="182"/>
      <c r="BG34" s="182"/>
      <c r="BH34" s="182"/>
      <c r="BI34" s="182"/>
      <c r="BJ34" s="182"/>
      <c r="BK34" s="183"/>
      <c r="BL34" s="182"/>
      <c r="BM34" s="182"/>
      <c r="BN34" s="182"/>
      <c r="BO34" s="182">
        <v>3.6</v>
      </c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</row>
    <row r="35" spans="1:213" s="178" customFormat="1" ht="19.5" customHeight="1">
      <c r="A35" s="168" t="s">
        <v>67</v>
      </c>
      <c r="B35" s="167" t="s">
        <v>67</v>
      </c>
      <c r="C35" s="167" t="s">
        <v>72</v>
      </c>
      <c r="D35" s="161" t="s">
        <v>61</v>
      </c>
      <c r="E35" s="165" t="s">
        <v>102</v>
      </c>
      <c r="F35" s="182">
        <f t="shared" si="11"/>
        <v>3.33</v>
      </c>
      <c r="G35" s="182">
        <f t="shared" si="20"/>
        <v>0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3">
        <f t="shared" si="15"/>
        <v>3.33</v>
      </c>
      <c r="BB35" s="182">
        <v>0.63</v>
      </c>
      <c r="BC35" s="182"/>
      <c r="BD35" s="182"/>
      <c r="BE35" s="182"/>
      <c r="BF35" s="182"/>
      <c r="BG35" s="182"/>
      <c r="BH35" s="182"/>
      <c r="BI35" s="182"/>
      <c r="BJ35" s="182"/>
      <c r="BK35" s="183"/>
      <c r="BL35" s="182"/>
      <c r="BM35" s="182"/>
      <c r="BN35" s="182"/>
      <c r="BO35" s="182">
        <v>2.7</v>
      </c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</row>
    <row r="36" spans="1:213" s="178" customFormat="1" ht="19.5" customHeight="1">
      <c r="A36" s="168" t="s">
        <v>67</v>
      </c>
      <c r="B36" s="167" t="s">
        <v>67</v>
      </c>
      <c r="C36" s="167" t="s">
        <v>99</v>
      </c>
      <c r="D36" s="161" t="s">
        <v>61</v>
      </c>
      <c r="E36" s="165" t="s">
        <v>103</v>
      </c>
      <c r="F36" s="182">
        <f t="shared" si="11"/>
        <v>20.08</v>
      </c>
      <c r="G36" s="182">
        <f t="shared" si="20"/>
        <v>20.08</v>
      </c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>
        <v>20.08</v>
      </c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3">
        <f t="shared" si="15"/>
        <v>0</v>
      </c>
      <c r="BB36" s="182"/>
      <c r="BC36" s="182"/>
      <c r="BD36" s="182"/>
      <c r="BE36" s="182"/>
      <c r="BF36" s="182"/>
      <c r="BG36" s="182"/>
      <c r="BH36" s="182"/>
      <c r="BI36" s="182"/>
      <c r="BJ36" s="182"/>
      <c r="BK36" s="183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</row>
    <row r="37" spans="1:213" s="178" customFormat="1" ht="19.5" customHeight="1">
      <c r="A37" s="168" t="s">
        <v>104</v>
      </c>
      <c r="B37" s="167"/>
      <c r="C37" s="167"/>
      <c r="D37" s="161" t="s">
        <v>61</v>
      </c>
      <c r="E37" s="165" t="s">
        <v>105</v>
      </c>
      <c r="F37" s="182">
        <f t="shared" si="11"/>
        <v>23.909999999999997</v>
      </c>
      <c r="G37" s="182">
        <f t="shared" si="20"/>
        <v>18.839999999999996</v>
      </c>
      <c r="H37" s="182">
        <f>H38+H40</f>
        <v>3.17</v>
      </c>
      <c r="I37" s="182">
        <f>I38+I40</f>
        <v>0.35</v>
      </c>
      <c r="J37" s="182"/>
      <c r="K37" s="182"/>
      <c r="L37" s="182"/>
      <c r="M37" s="182"/>
      <c r="N37" s="182">
        <f t="shared" si="12"/>
        <v>11.879999999999997</v>
      </c>
      <c r="O37" s="182">
        <f>O38+O40</f>
        <v>11.79</v>
      </c>
      <c r="P37" s="182"/>
      <c r="Q37" s="182">
        <f aca="true" t="shared" si="28" ref="Q37:X37">Q38+Q40</f>
        <v>0.03</v>
      </c>
      <c r="R37" s="182"/>
      <c r="S37" s="182"/>
      <c r="T37" s="182"/>
      <c r="U37" s="182">
        <f t="shared" si="28"/>
        <v>0.03</v>
      </c>
      <c r="V37" s="182">
        <f t="shared" si="28"/>
        <v>0.03</v>
      </c>
      <c r="W37" s="182">
        <f t="shared" si="28"/>
        <v>2.36</v>
      </c>
      <c r="X37" s="182">
        <f t="shared" si="28"/>
        <v>1.08</v>
      </c>
      <c r="Y37" s="182"/>
      <c r="Z37" s="182"/>
      <c r="AA37" s="182"/>
      <c r="AB37" s="182"/>
      <c r="AC37" s="182"/>
      <c r="AD37" s="182"/>
      <c r="AE37" s="182"/>
      <c r="AF37" s="182"/>
      <c r="AG37" s="182">
        <f t="shared" si="13"/>
        <v>3.57</v>
      </c>
      <c r="AH37" s="182">
        <f>AH38+AH40</f>
        <v>1.51</v>
      </c>
      <c r="AI37" s="182"/>
      <c r="AJ37" s="182"/>
      <c r="AK37" s="182">
        <f>AK38+AK40</f>
        <v>0.29</v>
      </c>
      <c r="AL37" s="182">
        <f>AL38+AL40</f>
        <v>1.16</v>
      </c>
      <c r="AM37" s="182"/>
      <c r="AN37" s="182"/>
      <c r="AO37" s="182"/>
      <c r="AP37" s="182">
        <f>AP38+AP40</f>
        <v>0.5</v>
      </c>
      <c r="AQ37" s="182"/>
      <c r="AR37" s="182">
        <f>AR38+AR40</f>
        <v>0.11</v>
      </c>
      <c r="AS37" s="182"/>
      <c r="AT37" s="182"/>
      <c r="AU37" s="182"/>
      <c r="AV37" s="182"/>
      <c r="AW37" s="182"/>
      <c r="AX37" s="182"/>
      <c r="AY37" s="182"/>
      <c r="AZ37" s="182"/>
      <c r="BA37" s="183">
        <f t="shared" si="15"/>
        <v>1.5</v>
      </c>
      <c r="BB37" s="182"/>
      <c r="BC37" s="182"/>
      <c r="BD37" s="182"/>
      <c r="BE37" s="182"/>
      <c r="BF37" s="182"/>
      <c r="BG37" s="182"/>
      <c r="BH37" s="182"/>
      <c r="BI37" s="182"/>
      <c r="BJ37" s="182"/>
      <c r="BK37" s="183">
        <f t="shared" si="14"/>
        <v>1.5</v>
      </c>
      <c r="BL37" s="182"/>
      <c r="BM37" s="182">
        <f>BM38+BM40</f>
        <v>1.5</v>
      </c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</row>
    <row r="38" spans="1:213" s="178" customFormat="1" ht="19.5" customHeight="1">
      <c r="A38" s="168"/>
      <c r="B38" s="167" t="s">
        <v>65</v>
      </c>
      <c r="C38" s="167"/>
      <c r="D38" s="161" t="s">
        <v>61</v>
      </c>
      <c r="E38" s="165" t="s">
        <v>106</v>
      </c>
      <c r="F38" s="182">
        <f t="shared" si="11"/>
        <v>12.12</v>
      </c>
      <c r="G38" s="182">
        <f t="shared" si="20"/>
        <v>7.05</v>
      </c>
      <c r="H38" s="182">
        <f>SUM(H39)</f>
        <v>3.17</v>
      </c>
      <c r="I38" s="182">
        <f>SUM(I39)</f>
        <v>0.35</v>
      </c>
      <c r="J38" s="182"/>
      <c r="K38" s="182"/>
      <c r="L38" s="182"/>
      <c r="M38" s="182"/>
      <c r="N38" s="182">
        <f t="shared" si="12"/>
        <v>0.09</v>
      </c>
      <c r="O38" s="182"/>
      <c r="P38" s="182"/>
      <c r="Q38" s="182">
        <f aca="true" t="shared" si="29" ref="Q38:X38">SUM(Q39)</f>
        <v>0.03</v>
      </c>
      <c r="R38" s="182"/>
      <c r="S38" s="182"/>
      <c r="T38" s="182"/>
      <c r="U38" s="182">
        <f t="shared" si="29"/>
        <v>0.03</v>
      </c>
      <c r="V38" s="182">
        <f t="shared" si="29"/>
        <v>0.03</v>
      </c>
      <c r="W38" s="182">
        <f t="shared" si="29"/>
        <v>2.36</v>
      </c>
      <c r="X38" s="182">
        <f t="shared" si="29"/>
        <v>1.08</v>
      </c>
      <c r="Y38" s="182"/>
      <c r="Z38" s="182"/>
      <c r="AA38" s="182"/>
      <c r="AB38" s="182"/>
      <c r="AC38" s="182"/>
      <c r="AD38" s="182"/>
      <c r="AE38" s="182"/>
      <c r="AF38" s="182"/>
      <c r="AG38" s="182">
        <f t="shared" si="13"/>
        <v>3.57</v>
      </c>
      <c r="AH38" s="182">
        <f>SUM(AH39)</f>
        <v>1.51</v>
      </c>
      <c r="AI38" s="182"/>
      <c r="AJ38" s="182"/>
      <c r="AK38" s="182">
        <f>SUM(AK39)</f>
        <v>0.29</v>
      </c>
      <c r="AL38" s="182">
        <f>SUM(AL39)</f>
        <v>1.16</v>
      </c>
      <c r="AM38" s="182"/>
      <c r="AN38" s="182"/>
      <c r="AO38" s="182"/>
      <c r="AP38" s="182">
        <f>SUM(AP39)</f>
        <v>0.5</v>
      </c>
      <c r="AQ38" s="182"/>
      <c r="AR38" s="182">
        <f>SUM(AR39)</f>
        <v>0.11</v>
      </c>
      <c r="AS38" s="182"/>
      <c r="AT38" s="182"/>
      <c r="AU38" s="182"/>
      <c r="AV38" s="182"/>
      <c r="AW38" s="182"/>
      <c r="AX38" s="182"/>
      <c r="AY38" s="182"/>
      <c r="AZ38" s="182"/>
      <c r="BA38" s="183">
        <f t="shared" si="15"/>
        <v>1.5</v>
      </c>
      <c r="BB38" s="182"/>
      <c r="BC38" s="182"/>
      <c r="BD38" s="182"/>
      <c r="BE38" s="182"/>
      <c r="BF38" s="182"/>
      <c r="BG38" s="182"/>
      <c r="BH38" s="182"/>
      <c r="BI38" s="182"/>
      <c r="BJ38" s="182"/>
      <c r="BK38" s="183">
        <f t="shared" si="14"/>
        <v>1.5</v>
      </c>
      <c r="BL38" s="182"/>
      <c r="BM38" s="182">
        <f>SUM(BM39)</f>
        <v>1.5</v>
      </c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</row>
    <row r="39" spans="1:213" s="178" customFormat="1" ht="19.5" customHeight="1">
      <c r="A39" s="168" t="s">
        <v>67</v>
      </c>
      <c r="B39" s="167" t="s">
        <v>67</v>
      </c>
      <c r="C39" s="167" t="s">
        <v>65</v>
      </c>
      <c r="D39" s="161" t="s">
        <v>61</v>
      </c>
      <c r="E39" s="165" t="s">
        <v>107</v>
      </c>
      <c r="F39" s="182">
        <f t="shared" si="11"/>
        <v>12.12</v>
      </c>
      <c r="G39" s="182">
        <f t="shared" si="20"/>
        <v>7.05</v>
      </c>
      <c r="H39" s="182">
        <v>3.17</v>
      </c>
      <c r="I39" s="182">
        <v>0.35</v>
      </c>
      <c r="J39" s="182"/>
      <c r="K39" s="182"/>
      <c r="L39" s="182"/>
      <c r="M39" s="182"/>
      <c r="N39" s="182">
        <f t="shared" si="12"/>
        <v>0.09</v>
      </c>
      <c r="O39" s="182"/>
      <c r="P39" s="182"/>
      <c r="Q39" s="182">
        <v>0.03</v>
      </c>
      <c r="R39" s="182"/>
      <c r="S39" s="182"/>
      <c r="T39" s="182"/>
      <c r="U39" s="182">
        <v>0.03</v>
      </c>
      <c r="V39" s="182">
        <v>0.03</v>
      </c>
      <c r="W39" s="182">
        <v>2.36</v>
      </c>
      <c r="X39" s="182">
        <v>1.08</v>
      </c>
      <c r="Y39" s="182"/>
      <c r="Z39" s="182"/>
      <c r="AA39" s="182"/>
      <c r="AB39" s="182"/>
      <c r="AC39" s="182"/>
      <c r="AD39" s="182"/>
      <c r="AE39" s="182"/>
      <c r="AF39" s="182"/>
      <c r="AG39" s="182">
        <f t="shared" si="13"/>
        <v>3.57</v>
      </c>
      <c r="AH39" s="182">
        <v>1.51</v>
      </c>
      <c r="AI39" s="182"/>
      <c r="AJ39" s="182"/>
      <c r="AK39" s="182">
        <v>0.29</v>
      </c>
      <c r="AL39" s="182">
        <v>1.16</v>
      </c>
      <c r="AM39" s="182"/>
      <c r="AN39" s="182"/>
      <c r="AO39" s="182"/>
      <c r="AP39" s="182">
        <v>0.5</v>
      </c>
      <c r="AQ39" s="182"/>
      <c r="AR39" s="182">
        <v>0.11</v>
      </c>
      <c r="AS39" s="182"/>
      <c r="AT39" s="182"/>
      <c r="AU39" s="182"/>
      <c r="AV39" s="182"/>
      <c r="AW39" s="182"/>
      <c r="AX39" s="182"/>
      <c r="AY39" s="182"/>
      <c r="AZ39" s="182"/>
      <c r="BA39" s="183">
        <f t="shared" si="15"/>
        <v>1.5</v>
      </c>
      <c r="BB39" s="182"/>
      <c r="BC39" s="182"/>
      <c r="BD39" s="182"/>
      <c r="BE39" s="182"/>
      <c r="BF39" s="182"/>
      <c r="BG39" s="182"/>
      <c r="BH39" s="182"/>
      <c r="BI39" s="182"/>
      <c r="BJ39" s="182"/>
      <c r="BK39" s="183">
        <f t="shared" si="14"/>
        <v>1.5</v>
      </c>
      <c r="BL39" s="182"/>
      <c r="BM39" s="182">
        <v>1.5</v>
      </c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</row>
    <row r="40" spans="1:213" s="178" customFormat="1" ht="19.5" customHeight="1">
      <c r="A40" s="168"/>
      <c r="B40" s="167" t="s">
        <v>77</v>
      </c>
      <c r="C40" s="167"/>
      <c r="D40" s="161" t="s">
        <v>61</v>
      </c>
      <c r="E40" s="165" t="s">
        <v>108</v>
      </c>
      <c r="F40" s="182">
        <f t="shared" si="11"/>
        <v>11.79</v>
      </c>
      <c r="G40" s="182">
        <f t="shared" si="20"/>
        <v>11.79</v>
      </c>
      <c r="H40" s="182"/>
      <c r="I40" s="182"/>
      <c r="J40" s="182"/>
      <c r="K40" s="182"/>
      <c r="L40" s="182"/>
      <c r="M40" s="182"/>
      <c r="N40" s="182">
        <f t="shared" si="12"/>
        <v>11.79</v>
      </c>
      <c r="O40" s="182">
        <f>SUM(O41:O42)</f>
        <v>11.79</v>
      </c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3"/>
      <c r="BB40" s="182"/>
      <c r="BC40" s="182"/>
      <c r="BD40" s="182"/>
      <c r="BE40" s="182"/>
      <c r="BF40" s="182"/>
      <c r="BG40" s="182"/>
      <c r="BH40" s="182"/>
      <c r="BI40" s="182"/>
      <c r="BJ40" s="182"/>
      <c r="BK40" s="183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</row>
    <row r="41" spans="1:213" s="178" customFormat="1" ht="19.5" customHeight="1">
      <c r="A41" s="168" t="s">
        <v>67</v>
      </c>
      <c r="B41" s="167" t="s">
        <v>67</v>
      </c>
      <c r="C41" s="167" t="s">
        <v>65</v>
      </c>
      <c r="D41" s="161" t="s">
        <v>61</v>
      </c>
      <c r="E41" s="165" t="s">
        <v>109</v>
      </c>
      <c r="F41" s="182">
        <f t="shared" si="11"/>
        <v>5.88</v>
      </c>
      <c r="G41" s="182">
        <f t="shared" si="20"/>
        <v>5.88</v>
      </c>
      <c r="H41" s="182"/>
      <c r="I41" s="182"/>
      <c r="J41" s="182"/>
      <c r="K41" s="182"/>
      <c r="L41" s="182"/>
      <c r="M41" s="182"/>
      <c r="N41" s="182">
        <f t="shared" si="12"/>
        <v>5.88</v>
      </c>
      <c r="O41" s="182">
        <v>5.88</v>
      </c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3"/>
      <c r="BB41" s="182"/>
      <c r="BC41" s="182"/>
      <c r="BD41" s="182"/>
      <c r="BE41" s="182"/>
      <c r="BF41" s="182"/>
      <c r="BG41" s="182"/>
      <c r="BH41" s="182"/>
      <c r="BI41" s="182"/>
      <c r="BJ41" s="182"/>
      <c r="BK41" s="183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</row>
    <row r="42" spans="1:213" s="178" customFormat="1" ht="19.5" customHeight="1">
      <c r="A42" s="168" t="s">
        <v>67</v>
      </c>
      <c r="B42" s="167" t="s">
        <v>67</v>
      </c>
      <c r="C42" s="167" t="s">
        <v>72</v>
      </c>
      <c r="D42" s="161" t="s">
        <v>61</v>
      </c>
      <c r="E42" s="165" t="s">
        <v>110</v>
      </c>
      <c r="F42" s="182">
        <f t="shared" si="11"/>
        <v>5.91</v>
      </c>
      <c r="G42" s="182">
        <f t="shared" si="20"/>
        <v>5.91</v>
      </c>
      <c r="H42" s="182"/>
      <c r="I42" s="182"/>
      <c r="J42" s="182"/>
      <c r="K42" s="182"/>
      <c r="L42" s="182"/>
      <c r="M42" s="182"/>
      <c r="N42" s="182">
        <f t="shared" si="12"/>
        <v>5.91</v>
      </c>
      <c r="O42" s="182">
        <v>5.91</v>
      </c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3"/>
      <c r="BB42" s="182"/>
      <c r="BC42" s="182"/>
      <c r="BD42" s="182"/>
      <c r="BE42" s="182"/>
      <c r="BF42" s="182"/>
      <c r="BG42" s="182"/>
      <c r="BH42" s="182"/>
      <c r="BI42" s="182"/>
      <c r="BJ42" s="182"/>
      <c r="BK42" s="183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</row>
    <row r="43" spans="1:213" s="178" customFormat="1" ht="19.5" customHeight="1">
      <c r="A43" s="168" t="s">
        <v>111</v>
      </c>
      <c r="B43" s="167"/>
      <c r="C43" s="167"/>
      <c r="D43" s="161" t="s">
        <v>61</v>
      </c>
      <c r="E43" s="165" t="s">
        <v>112</v>
      </c>
      <c r="F43" s="182">
        <f t="shared" si="11"/>
        <v>1.375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3">
        <f t="shared" si="15"/>
        <v>1.375</v>
      </c>
      <c r="BB43" s="182"/>
      <c r="BC43" s="182"/>
      <c r="BD43" s="182"/>
      <c r="BE43" s="182"/>
      <c r="BF43" s="182"/>
      <c r="BG43" s="182"/>
      <c r="BH43" s="182"/>
      <c r="BI43" s="182"/>
      <c r="BJ43" s="182"/>
      <c r="BK43" s="183">
        <f>SUM(BL43:BM43)</f>
        <v>1.375</v>
      </c>
      <c r="BL43" s="182"/>
      <c r="BM43" s="182">
        <f>BM44</f>
        <v>1.375</v>
      </c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</row>
    <row r="44" spans="1:213" s="178" customFormat="1" ht="19.5" customHeight="1">
      <c r="A44" s="168"/>
      <c r="B44" s="167" t="s">
        <v>65</v>
      </c>
      <c r="C44" s="167"/>
      <c r="D44" s="161" t="s">
        <v>61</v>
      </c>
      <c r="E44" s="165" t="s">
        <v>113</v>
      </c>
      <c r="F44" s="182">
        <f t="shared" si="11"/>
        <v>1.375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3">
        <f aca="true" t="shared" si="30" ref="BA44:BA63">BB44+BC44+BK44+BN44+BO44</f>
        <v>1.375</v>
      </c>
      <c r="BB44" s="182"/>
      <c r="BC44" s="182"/>
      <c r="BD44" s="182"/>
      <c r="BE44" s="182"/>
      <c r="BF44" s="182"/>
      <c r="BG44" s="182"/>
      <c r="BH44" s="182"/>
      <c r="BI44" s="182"/>
      <c r="BJ44" s="182"/>
      <c r="BK44" s="183">
        <f>SUM(BL44:BM44)</f>
        <v>1.375</v>
      </c>
      <c r="BL44" s="182"/>
      <c r="BM44" s="182">
        <f>SUM(BM45)</f>
        <v>1.375</v>
      </c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</row>
    <row r="45" spans="1:213" s="178" customFormat="1" ht="19.5" customHeight="1">
      <c r="A45" s="168" t="s">
        <v>67</v>
      </c>
      <c r="B45" s="167" t="s">
        <v>67</v>
      </c>
      <c r="C45" s="167" t="s">
        <v>65</v>
      </c>
      <c r="D45" s="161" t="s">
        <v>61</v>
      </c>
      <c r="E45" s="165" t="s">
        <v>114</v>
      </c>
      <c r="F45" s="182">
        <f t="shared" si="11"/>
        <v>1.375</v>
      </c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3">
        <f t="shared" si="30"/>
        <v>1.375</v>
      </c>
      <c r="BB45" s="182"/>
      <c r="BC45" s="182"/>
      <c r="BD45" s="182"/>
      <c r="BE45" s="182"/>
      <c r="BF45" s="182"/>
      <c r="BG45" s="182"/>
      <c r="BH45" s="182"/>
      <c r="BI45" s="182"/>
      <c r="BJ45" s="182"/>
      <c r="BK45" s="183">
        <f aca="true" t="shared" si="31" ref="BK45:BK53">SUM(BL45:BM45)</f>
        <v>1.375</v>
      </c>
      <c r="BL45" s="182"/>
      <c r="BM45" s="182">
        <v>1.375</v>
      </c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</row>
    <row r="46" spans="1:213" s="178" customFormat="1" ht="19.5" customHeight="1">
      <c r="A46" s="168" t="s">
        <v>115</v>
      </c>
      <c r="B46" s="167"/>
      <c r="C46" s="167"/>
      <c r="D46" s="161" t="s">
        <v>61</v>
      </c>
      <c r="E46" s="165" t="s">
        <v>116</v>
      </c>
      <c r="F46" s="182">
        <f t="shared" si="11"/>
        <v>257.57</v>
      </c>
      <c r="G46" s="182">
        <f t="shared" si="20"/>
        <v>53.230000000000004</v>
      </c>
      <c r="H46" s="182">
        <f>H47+H52+H54+H56</f>
        <v>23.03</v>
      </c>
      <c r="I46" s="182">
        <f>I47+I52+I54+I56</f>
        <v>2.48</v>
      </c>
      <c r="J46" s="182"/>
      <c r="K46" s="182"/>
      <c r="L46" s="182"/>
      <c r="M46" s="182"/>
      <c r="N46" s="182">
        <f t="shared" si="12"/>
        <v>1.8699999999999999</v>
      </c>
      <c r="O46" s="182"/>
      <c r="P46" s="182"/>
      <c r="Q46" s="182">
        <f>Q47+Q52+Q54+Q56</f>
        <v>0.26</v>
      </c>
      <c r="R46" s="182">
        <f>R47+R52+R54+R56</f>
        <v>0.72</v>
      </c>
      <c r="S46" s="182">
        <f>S47+S52+S54+S56</f>
        <v>0.46</v>
      </c>
      <c r="T46" s="182"/>
      <c r="U46" s="182">
        <f>U47+U52+U54+U56</f>
        <v>0.21000000000000002</v>
      </c>
      <c r="V46" s="182">
        <f>V47+V52+V54+V56</f>
        <v>0.22</v>
      </c>
      <c r="W46" s="182">
        <f>W47+W52+W54+W56</f>
        <v>17.82</v>
      </c>
      <c r="X46" s="182">
        <f>X47+X52+X54+X56</f>
        <v>8.030000000000001</v>
      </c>
      <c r="Y46" s="182"/>
      <c r="Z46" s="182"/>
      <c r="AA46" s="182"/>
      <c r="AB46" s="182"/>
      <c r="AC46" s="182"/>
      <c r="AD46" s="182"/>
      <c r="AE46" s="182"/>
      <c r="AF46" s="182"/>
      <c r="AG46" s="182">
        <f t="shared" si="13"/>
        <v>64.82</v>
      </c>
      <c r="AH46" s="182">
        <f>AH47+AH52+AH54+AH56</f>
        <v>0.8800000000000001</v>
      </c>
      <c r="AI46" s="182">
        <f>AI47+AI52+AI54+AI56</f>
        <v>0.05</v>
      </c>
      <c r="AJ46" s="182">
        <f>AJ47+AJ52+AJ54+AJ56</f>
        <v>0.48</v>
      </c>
      <c r="AK46" s="182">
        <f>AK47+AK52+AK54+AK56</f>
        <v>0.33999999999999997</v>
      </c>
      <c r="AL46" s="182">
        <f>AL47+AL52+AL54+AL56</f>
        <v>3.72</v>
      </c>
      <c r="AM46" s="182"/>
      <c r="AN46" s="182"/>
      <c r="AO46" s="182"/>
      <c r="AP46" s="182">
        <f>AP47+AP52+AP54+AP56</f>
        <v>2.7</v>
      </c>
      <c r="AQ46" s="182"/>
      <c r="AR46" s="182">
        <f>AR47+AR52+AR54+AR56</f>
        <v>0.8300000000000001</v>
      </c>
      <c r="AS46" s="182">
        <f>SUM(AT46:AU46)</f>
        <v>0.1</v>
      </c>
      <c r="AT46" s="182"/>
      <c r="AU46" s="182">
        <f aca="true" t="shared" si="32" ref="AU46:AZ46">AU47+AU52+AU54+AU56</f>
        <v>0.1</v>
      </c>
      <c r="AV46" s="182">
        <f>SUM(AW46:AZ46)</f>
        <v>55.72</v>
      </c>
      <c r="AW46" s="182">
        <f t="shared" si="32"/>
        <v>28.3</v>
      </c>
      <c r="AX46" s="182">
        <f t="shared" si="32"/>
        <v>4</v>
      </c>
      <c r="AY46" s="182"/>
      <c r="AZ46" s="182">
        <f t="shared" si="32"/>
        <v>23.42</v>
      </c>
      <c r="BA46" s="183">
        <f t="shared" si="30"/>
        <v>99.52000000000001</v>
      </c>
      <c r="BB46" s="182">
        <f aca="true" t="shared" si="33" ref="BB46:BJ46">BB47+BB52+BB54+BB56</f>
        <v>0</v>
      </c>
      <c r="BC46" s="182">
        <f aca="true" t="shared" si="34" ref="BC46:BC51">SUM(BD46:BJ46)</f>
        <v>88.09</v>
      </c>
      <c r="BD46" s="182"/>
      <c r="BE46" s="182"/>
      <c r="BF46" s="182">
        <f t="shared" si="33"/>
        <v>70.99</v>
      </c>
      <c r="BG46" s="182">
        <f t="shared" si="33"/>
        <v>0</v>
      </c>
      <c r="BH46" s="182">
        <f t="shared" si="33"/>
        <v>8.82</v>
      </c>
      <c r="BI46" s="182">
        <f t="shared" si="33"/>
        <v>5.88</v>
      </c>
      <c r="BJ46" s="182">
        <f t="shared" si="33"/>
        <v>2.4</v>
      </c>
      <c r="BK46" s="183">
        <f t="shared" si="31"/>
        <v>11.43</v>
      </c>
      <c r="BL46" s="182">
        <f>BL47+BL52+BL54+BL56</f>
        <v>0.03</v>
      </c>
      <c r="BM46" s="182">
        <f>BM47+BM52+BM54+BM56</f>
        <v>11.4</v>
      </c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>
        <f>SUM(CE46:CR46)</f>
        <v>40</v>
      </c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>
        <f>CR47+CR52+CR54+CR56</f>
        <v>40</v>
      </c>
      <c r="CS46" s="182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</row>
    <row r="47" spans="1:213" s="178" customFormat="1" ht="19.5" customHeight="1">
      <c r="A47" s="168"/>
      <c r="B47" s="167" t="s">
        <v>65</v>
      </c>
      <c r="C47" s="167"/>
      <c r="D47" s="161" t="s">
        <v>61</v>
      </c>
      <c r="E47" s="165" t="s">
        <v>117</v>
      </c>
      <c r="F47" s="182">
        <f t="shared" si="11"/>
        <v>55.99</v>
      </c>
      <c r="G47" s="182">
        <f t="shared" si="20"/>
        <v>37.43</v>
      </c>
      <c r="H47" s="182">
        <f>SUM(H48:H51)</f>
        <v>16.46</v>
      </c>
      <c r="I47" s="182">
        <f>SUM(I48:I51)</f>
        <v>1.77</v>
      </c>
      <c r="J47" s="182"/>
      <c r="K47" s="182"/>
      <c r="L47" s="182"/>
      <c r="M47" s="182"/>
      <c r="N47" s="182">
        <f t="shared" si="12"/>
        <v>0.9600000000000001</v>
      </c>
      <c r="O47" s="182"/>
      <c r="P47" s="182"/>
      <c r="Q47" s="182">
        <f aca="true" t="shared" si="35" ref="Q47:X47">SUM(Q48:Q51)</f>
        <v>0.19</v>
      </c>
      <c r="R47" s="182"/>
      <c r="S47" s="182">
        <f t="shared" si="35"/>
        <v>0.46</v>
      </c>
      <c r="T47" s="182"/>
      <c r="U47" s="182">
        <f t="shared" si="35"/>
        <v>0.15000000000000002</v>
      </c>
      <c r="V47" s="182">
        <f t="shared" si="35"/>
        <v>0.16</v>
      </c>
      <c r="W47" s="182">
        <f t="shared" si="35"/>
        <v>12.54</v>
      </c>
      <c r="X47" s="182">
        <f t="shared" si="35"/>
        <v>5.7</v>
      </c>
      <c r="Y47" s="182"/>
      <c r="Z47" s="182"/>
      <c r="AA47" s="182"/>
      <c r="AB47" s="182"/>
      <c r="AC47" s="182"/>
      <c r="AD47" s="182"/>
      <c r="AE47" s="182"/>
      <c r="AF47" s="182"/>
      <c r="AG47" s="182">
        <f t="shared" si="13"/>
        <v>7.92</v>
      </c>
      <c r="AH47" s="182">
        <f>SUM(AH48:AH51)</f>
        <v>0.5800000000000001</v>
      </c>
      <c r="AI47" s="182">
        <f>SUM(AI48:AI51)</f>
        <v>0.05</v>
      </c>
      <c r="AJ47" s="182">
        <f>SUM(AJ48:AJ51)</f>
        <v>0.24</v>
      </c>
      <c r="AK47" s="182">
        <f>SUM(AK48:AK51)</f>
        <v>0.22</v>
      </c>
      <c r="AL47" s="182">
        <f>SUM(AL48:AL51)</f>
        <v>2.72</v>
      </c>
      <c r="AM47" s="182"/>
      <c r="AN47" s="182"/>
      <c r="AO47" s="182"/>
      <c r="AP47" s="182">
        <f aca="true" t="shared" si="36" ref="AP47:AU47">SUM(AP48:AP51)</f>
        <v>2</v>
      </c>
      <c r="AQ47" s="182"/>
      <c r="AR47" s="182">
        <f t="shared" si="36"/>
        <v>0.5900000000000001</v>
      </c>
      <c r="AS47" s="182">
        <f>SUM(AT47:AU47)</f>
        <v>0.1</v>
      </c>
      <c r="AT47" s="182"/>
      <c r="AU47" s="182">
        <f t="shared" si="36"/>
        <v>0.1</v>
      </c>
      <c r="AV47" s="182">
        <f>SUM(AW47:AZ47)</f>
        <v>1.42</v>
      </c>
      <c r="AW47" s="182"/>
      <c r="AX47" s="182"/>
      <c r="AY47" s="182"/>
      <c r="AZ47" s="182">
        <f>SUM(AZ48:AZ51)</f>
        <v>1.42</v>
      </c>
      <c r="BA47" s="183">
        <f t="shared" si="30"/>
        <v>10.64</v>
      </c>
      <c r="BB47" s="182">
        <f>SUM(BB48:BB51)</f>
        <v>0</v>
      </c>
      <c r="BC47" s="182">
        <f t="shared" si="34"/>
        <v>2.4</v>
      </c>
      <c r="BD47" s="182"/>
      <c r="BE47" s="182"/>
      <c r="BF47" s="182"/>
      <c r="BG47" s="182"/>
      <c r="BH47" s="182"/>
      <c r="BI47" s="182"/>
      <c r="BJ47" s="182">
        <f>SUM(BJ48:BJ51)</f>
        <v>2.4</v>
      </c>
      <c r="BK47" s="183">
        <f t="shared" si="31"/>
        <v>8.24</v>
      </c>
      <c r="BL47" s="182">
        <f>SUM(BL48:BL51)</f>
        <v>0.02</v>
      </c>
      <c r="BM47" s="182">
        <f>SUM(BM48:BM51)</f>
        <v>8.22</v>
      </c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</row>
    <row r="48" spans="1:213" s="178" customFormat="1" ht="19.5" customHeight="1">
      <c r="A48" s="168" t="s">
        <v>67</v>
      </c>
      <c r="B48" s="167" t="s">
        <v>67</v>
      </c>
      <c r="C48" s="167" t="s">
        <v>65</v>
      </c>
      <c r="D48" s="161" t="s">
        <v>61</v>
      </c>
      <c r="E48" s="165" t="s">
        <v>118</v>
      </c>
      <c r="F48" s="182">
        <f t="shared" si="11"/>
        <v>21.35</v>
      </c>
      <c r="G48" s="182">
        <f t="shared" si="20"/>
        <v>15.56</v>
      </c>
      <c r="H48" s="182">
        <v>7.05</v>
      </c>
      <c r="I48" s="182">
        <v>0.71</v>
      </c>
      <c r="J48" s="182"/>
      <c r="K48" s="182"/>
      <c r="L48" s="182"/>
      <c r="M48" s="182"/>
      <c r="N48" s="182">
        <f t="shared" si="12"/>
        <v>0.19</v>
      </c>
      <c r="O48" s="182"/>
      <c r="P48" s="182"/>
      <c r="Q48" s="182">
        <v>0.07</v>
      </c>
      <c r="R48" s="182"/>
      <c r="S48" s="182"/>
      <c r="T48" s="182"/>
      <c r="U48" s="182">
        <v>0.06</v>
      </c>
      <c r="V48" s="182">
        <v>0.06</v>
      </c>
      <c r="W48" s="182">
        <v>5.2</v>
      </c>
      <c r="X48" s="182">
        <v>2.41</v>
      </c>
      <c r="Y48" s="182"/>
      <c r="Z48" s="182"/>
      <c r="AA48" s="182"/>
      <c r="AB48" s="182"/>
      <c r="AC48" s="182"/>
      <c r="AD48" s="182"/>
      <c r="AE48" s="182"/>
      <c r="AF48" s="182"/>
      <c r="AG48" s="182">
        <f t="shared" si="13"/>
        <v>2.6</v>
      </c>
      <c r="AH48" s="182">
        <v>0.18</v>
      </c>
      <c r="AI48" s="182">
        <v>0.05</v>
      </c>
      <c r="AJ48" s="182"/>
      <c r="AK48" s="182">
        <v>0.1</v>
      </c>
      <c r="AL48" s="182">
        <v>0.92</v>
      </c>
      <c r="AM48" s="182"/>
      <c r="AN48" s="182"/>
      <c r="AO48" s="182"/>
      <c r="AP48" s="182">
        <v>1.1</v>
      </c>
      <c r="AQ48" s="182"/>
      <c r="AR48" s="182">
        <v>0.25</v>
      </c>
      <c r="AS48" s="182"/>
      <c r="AT48" s="182"/>
      <c r="AU48" s="182"/>
      <c r="AV48" s="182"/>
      <c r="AW48" s="182"/>
      <c r="AX48" s="182"/>
      <c r="AY48" s="182"/>
      <c r="AZ48" s="182"/>
      <c r="BA48" s="183">
        <f t="shared" si="30"/>
        <v>3.19</v>
      </c>
      <c r="BB48" s="182"/>
      <c r="BC48" s="182"/>
      <c r="BD48" s="182"/>
      <c r="BE48" s="182"/>
      <c r="BF48" s="182"/>
      <c r="BG48" s="182"/>
      <c r="BH48" s="182"/>
      <c r="BI48" s="182"/>
      <c r="BJ48" s="182"/>
      <c r="BK48" s="183">
        <f t="shared" si="31"/>
        <v>3.19</v>
      </c>
      <c r="BL48" s="182">
        <v>0.01</v>
      </c>
      <c r="BM48" s="182">
        <v>3.18</v>
      </c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</row>
    <row r="49" spans="1:213" s="178" customFormat="1" ht="19.5" customHeight="1">
      <c r="A49" s="168" t="s">
        <v>67</v>
      </c>
      <c r="B49" s="167" t="s">
        <v>67</v>
      </c>
      <c r="C49" s="167" t="s">
        <v>119</v>
      </c>
      <c r="D49" s="161" t="s">
        <v>61</v>
      </c>
      <c r="E49" s="165" t="s">
        <v>120</v>
      </c>
      <c r="F49" s="182">
        <f t="shared" si="11"/>
        <v>30.31</v>
      </c>
      <c r="G49" s="182">
        <f t="shared" si="20"/>
        <v>21.36</v>
      </c>
      <c r="H49" s="182">
        <v>9.41</v>
      </c>
      <c r="I49" s="182">
        <v>1.06</v>
      </c>
      <c r="J49" s="182"/>
      <c r="K49" s="182"/>
      <c r="L49" s="182"/>
      <c r="M49" s="182"/>
      <c r="N49" s="182">
        <f t="shared" si="12"/>
        <v>0.26</v>
      </c>
      <c r="O49" s="182"/>
      <c r="P49" s="182"/>
      <c r="Q49" s="182">
        <v>0.1</v>
      </c>
      <c r="R49" s="182"/>
      <c r="S49" s="182"/>
      <c r="T49" s="182"/>
      <c r="U49" s="182">
        <v>0.08</v>
      </c>
      <c r="V49" s="182">
        <v>0.08</v>
      </c>
      <c r="W49" s="182">
        <v>7.34</v>
      </c>
      <c r="X49" s="182">
        <v>3.29</v>
      </c>
      <c r="Y49" s="182"/>
      <c r="Z49" s="182"/>
      <c r="AA49" s="182"/>
      <c r="AB49" s="182"/>
      <c r="AC49" s="182"/>
      <c r="AD49" s="182"/>
      <c r="AE49" s="182"/>
      <c r="AF49" s="182"/>
      <c r="AG49" s="182">
        <f t="shared" si="13"/>
        <v>3.9</v>
      </c>
      <c r="AH49" s="182">
        <v>0.4</v>
      </c>
      <c r="AI49" s="182"/>
      <c r="AJ49" s="182">
        <v>0.24</v>
      </c>
      <c r="AK49" s="182">
        <v>0.12</v>
      </c>
      <c r="AL49" s="182">
        <v>1.8</v>
      </c>
      <c r="AM49" s="182"/>
      <c r="AN49" s="182"/>
      <c r="AO49" s="182"/>
      <c r="AP49" s="182">
        <v>0.9</v>
      </c>
      <c r="AQ49" s="182"/>
      <c r="AR49" s="182">
        <v>0.34</v>
      </c>
      <c r="AS49" s="182">
        <f>SUM(AT49:AU49)</f>
        <v>0.1</v>
      </c>
      <c r="AT49" s="182"/>
      <c r="AU49" s="182">
        <v>0.1</v>
      </c>
      <c r="AV49" s="182"/>
      <c r="AW49" s="182"/>
      <c r="AX49" s="182"/>
      <c r="AY49" s="182"/>
      <c r="AZ49" s="182"/>
      <c r="BA49" s="183">
        <f t="shared" si="30"/>
        <v>5.05</v>
      </c>
      <c r="BB49" s="182"/>
      <c r="BC49" s="182"/>
      <c r="BD49" s="182"/>
      <c r="BE49" s="182"/>
      <c r="BF49" s="182"/>
      <c r="BG49" s="182"/>
      <c r="BH49" s="182"/>
      <c r="BI49" s="182"/>
      <c r="BJ49" s="182"/>
      <c r="BK49" s="183">
        <f t="shared" si="31"/>
        <v>5.05</v>
      </c>
      <c r="BL49" s="182">
        <v>0.01</v>
      </c>
      <c r="BM49" s="182">
        <v>5.04</v>
      </c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</row>
    <row r="50" spans="1:213" s="178" customFormat="1" ht="19.5" customHeight="1">
      <c r="A50" s="168" t="s">
        <v>67</v>
      </c>
      <c r="B50" s="167" t="s">
        <v>67</v>
      </c>
      <c r="C50" s="167" t="s">
        <v>121</v>
      </c>
      <c r="D50" s="161" t="s">
        <v>61</v>
      </c>
      <c r="E50" s="165" t="s">
        <v>122</v>
      </c>
      <c r="F50" s="182">
        <f t="shared" si="11"/>
        <v>1.42</v>
      </c>
      <c r="G50" s="182"/>
      <c r="H50" s="182"/>
      <c r="I50" s="182"/>
      <c r="J50" s="182"/>
      <c r="K50" s="182"/>
      <c r="L50" s="182"/>
      <c r="M50" s="182"/>
      <c r="N50" s="182">
        <f t="shared" si="12"/>
        <v>0</v>
      </c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>
        <f t="shared" si="13"/>
        <v>1.42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>
        <f>SUM(AW50:AZ50)</f>
        <v>1.42</v>
      </c>
      <c r="AW50" s="182"/>
      <c r="AX50" s="182"/>
      <c r="AY50" s="182"/>
      <c r="AZ50" s="182">
        <v>1.42</v>
      </c>
      <c r="BA50" s="183"/>
      <c r="BB50" s="182"/>
      <c r="BC50" s="182"/>
      <c r="BD50" s="182"/>
      <c r="BE50" s="182"/>
      <c r="BF50" s="182"/>
      <c r="BG50" s="182"/>
      <c r="BH50" s="182"/>
      <c r="BI50" s="182"/>
      <c r="BJ50" s="182"/>
      <c r="BK50" s="183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</row>
    <row r="51" spans="1:213" s="178" customFormat="1" ht="19.5" customHeight="1">
      <c r="A51" s="168" t="s">
        <v>67</v>
      </c>
      <c r="B51" s="167" t="s">
        <v>67</v>
      </c>
      <c r="C51" s="167" t="s">
        <v>123</v>
      </c>
      <c r="D51" s="161" t="s">
        <v>61</v>
      </c>
      <c r="E51" s="165" t="s">
        <v>124</v>
      </c>
      <c r="F51" s="182">
        <f t="shared" si="11"/>
        <v>2.91</v>
      </c>
      <c r="G51" s="182">
        <f t="shared" si="20"/>
        <v>0.51</v>
      </c>
      <c r="H51" s="182"/>
      <c r="I51" s="182"/>
      <c r="J51" s="182"/>
      <c r="K51" s="182"/>
      <c r="L51" s="182"/>
      <c r="M51" s="182"/>
      <c r="N51" s="182">
        <f t="shared" si="12"/>
        <v>0.51</v>
      </c>
      <c r="O51" s="182"/>
      <c r="P51" s="182"/>
      <c r="Q51" s="182">
        <v>0.02</v>
      </c>
      <c r="R51" s="182"/>
      <c r="S51" s="182">
        <v>0.46</v>
      </c>
      <c r="T51" s="182"/>
      <c r="U51" s="182">
        <v>0.01</v>
      </c>
      <c r="V51" s="182">
        <v>0.02</v>
      </c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>
        <f t="shared" si="13"/>
        <v>0</v>
      </c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3">
        <f t="shared" si="30"/>
        <v>2.4</v>
      </c>
      <c r="BB51" s="182"/>
      <c r="BC51" s="182">
        <f t="shared" si="34"/>
        <v>2.4</v>
      </c>
      <c r="BD51" s="182"/>
      <c r="BE51" s="182"/>
      <c r="BF51" s="182"/>
      <c r="BG51" s="182"/>
      <c r="BH51" s="182"/>
      <c r="BI51" s="182"/>
      <c r="BJ51" s="182">
        <v>2.4</v>
      </c>
      <c r="BK51" s="183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</row>
    <row r="52" spans="1:213" s="178" customFormat="1" ht="19.5" customHeight="1">
      <c r="A52" s="168"/>
      <c r="B52" s="167" t="s">
        <v>72</v>
      </c>
      <c r="C52" s="167"/>
      <c r="D52" s="161" t="s">
        <v>61</v>
      </c>
      <c r="E52" s="165" t="s">
        <v>125</v>
      </c>
      <c r="F52" s="182">
        <f t="shared" si="11"/>
        <v>20.87</v>
      </c>
      <c r="G52" s="182">
        <f t="shared" si="20"/>
        <v>15.08</v>
      </c>
      <c r="H52" s="182">
        <f>SUM(H53)</f>
        <v>6.57</v>
      </c>
      <c r="I52" s="182">
        <f>SUM(I53)</f>
        <v>0.71</v>
      </c>
      <c r="J52" s="182"/>
      <c r="K52" s="182"/>
      <c r="L52" s="182"/>
      <c r="M52" s="182"/>
      <c r="N52" s="182">
        <f t="shared" si="12"/>
        <v>0.19</v>
      </c>
      <c r="O52" s="182"/>
      <c r="P52" s="182"/>
      <c r="Q52" s="182">
        <f aca="true" t="shared" si="37" ref="Q52:X52">SUM(Q53)</f>
        <v>0.07</v>
      </c>
      <c r="R52" s="182"/>
      <c r="S52" s="182"/>
      <c r="T52" s="182"/>
      <c r="U52" s="182">
        <f t="shared" si="37"/>
        <v>0.06</v>
      </c>
      <c r="V52" s="182">
        <f t="shared" si="37"/>
        <v>0.06</v>
      </c>
      <c r="W52" s="182">
        <f t="shared" si="37"/>
        <v>5.28</v>
      </c>
      <c r="X52" s="182">
        <f t="shared" si="37"/>
        <v>2.33</v>
      </c>
      <c r="Y52" s="182"/>
      <c r="Z52" s="182"/>
      <c r="AA52" s="182"/>
      <c r="AB52" s="182"/>
      <c r="AC52" s="182"/>
      <c r="AD52" s="182"/>
      <c r="AE52" s="182"/>
      <c r="AF52" s="182"/>
      <c r="AG52" s="182">
        <f t="shared" si="13"/>
        <v>2.6000000000000005</v>
      </c>
      <c r="AH52" s="182">
        <f>SUM(AH53)</f>
        <v>0.3</v>
      </c>
      <c r="AI52" s="182"/>
      <c r="AJ52" s="182">
        <f>SUM(AJ53)</f>
        <v>0.24</v>
      </c>
      <c r="AK52" s="182">
        <f>SUM(AK53)</f>
        <v>0.12</v>
      </c>
      <c r="AL52" s="182">
        <f>SUM(AL53)</f>
        <v>1</v>
      </c>
      <c r="AM52" s="182"/>
      <c r="AN52" s="182"/>
      <c r="AO52" s="182"/>
      <c r="AP52" s="182">
        <f>SUM(AP53)</f>
        <v>0.7</v>
      </c>
      <c r="AQ52" s="182"/>
      <c r="AR52" s="182">
        <f>SUM(AR53)</f>
        <v>0.24</v>
      </c>
      <c r="AS52" s="182"/>
      <c r="AT52" s="182"/>
      <c r="AU52" s="182"/>
      <c r="AV52" s="182"/>
      <c r="AW52" s="182"/>
      <c r="AX52" s="182"/>
      <c r="AY52" s="182"/>
      <c r="AZ52" s="182"/>
      <c r="BA52" s="183">
        <f t="shared" si="30"/>
        <v>3.19</v>
      </c>
      <c r="BB52" s="182"/>
      <c r="BC52" s="182"/>
      <c r="BD52" s="182"/>
      <c r="BE52" s="182"/>
      <c r="BF52" s="182"/>
      <c r="BG52" s="182"/>
      <c r="BH52" s="182"/>
      <c r="BI52" s="182"/>
      <c r="BJ52" s="182"/>
      <c r="BK52" s="183">
        <f t="shared" si="31"/>
        <v>3.19</v>
      </c>
      <c r="BL52" s="182">
        <f>SUM(BL53)</f>
        <v>0.01</v>
      </c>
      <c r="BM52" s="182">
        <f>SUM(BM53)</f>
        <v>3.18</v>
      </c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</row>
    <row r="53" spans="1:213" s="178" customFormat="1" ht="19.5" customHeight="1">
      <c r="A53" s="168" t="s">
        <v>67</v>
      </c>
      <c r="B53" s="167" t="s">
        <v>67</v>
      </c>
      <c r="C53" s="167" t="s">
        <v>65</v>
      </c>
      <c r="D53" s="161" t="s">
        <v>61</v>
      </c>
      <c r="E53" s="165" t="s">
        <v>126</v>
      </c>
      <c r="F53" s="182">
        <f t="shared" si="11"/>
        <v>20.87</v>
      </c>
      <c r="G53" s="182">
        <f t="shared" si="20"/>
        <v>15.08</v>
      </c>
      <c r="H53" s="182">
        <v>6.57</v>
      </c>
      <c r="I53" s="182">
        <v>0.71</v>
      </c>
      <c r="J53" s="182"/>
      <c r="K53" s="182"/>
      <c r="L53" s="182"/>
      <c r="M53" s="182"/>
      <c r="N53" s="182">
        <f t="shared" si="12"/>
        <v>0.19</v>
      </c>
      <c r="O53" s="182"/>
      <c r="P53" s="182"/>
      <c r="Q53" s="182">
        <v>0.07</v>
      </c>
      <c r="R53" s="182"/>
      <c r="S53" s="182"/>
      <c r="T53" s="182"/>
      <c r="U53" s="182">
        <v>0.06</v>
      </c>
      <c r="V53" s="182">
        <v>0.06</v>
      </c>
      <c r="W53" s="182">
        <v>5.28</v>
      </c>
      <c r="X53" s="182">
        <v>2.33</v>
      </c>
      <c r="Y53" s="182"/>
      <c r="Z53" s="182"/>
      <c r="AA53" s="182"/>
      <c r="AB53" s="182"/>
      <c r="AC53" s="182"/>
      <c r="AD53" s="182"/>
      <c r="AE53" s="182"/>
      <c r="AF53" s="182"/>
      <c r="AG53" s="182">
        <f t="shared" si="13"/>
        <v>2.6000000000000005</v>
      </c>
      <c r="AH53" s="182">
        <v>0.3</v>
      </c>
      <c r="AI53" s="182"/>
      <c r="AJ53" s="182">
        <v>0.24</v>
      </c>
      <c r="AK53" s="182">
        <v>0.12</v>
      </c>
      <c r="AL53" s="182">
        <v>1</v>
      </c>
      <c r="AM53" s="182"/>
      <c r="AN53" s="182"/>
      <c r="AO53" s="182"/>
      <c r="AP53" s="182">
        <v>0.7</v>
      </c>
      <c r="AQ53" s="182"/>
      <c r="AR53" s="182">
        <v>0.24</v>
      </c>
      <c r="AS53" s="182"/>
      <c r="AT53" s="182"/>
      <c r="AU53" s="182"/>
      <c r="AV53" s="182"/>
      <c r="AW53" s="182"/>
      <c r="AX53" s="182"/>
      <c r="AY53" s="182"/>
      <c r="AZ53" s="182"/>
      <c r="BA53" s="183">
        <f t="shared" si="30"/>
        <v>3.19</v>
      </c>
      <c r="BB53" s="182"/>
      <c r="BC53" s="182"/>
      <c r="BD53" s="182"/>
      <c r="BE53" s="182"/>
      <c r="BF53" s="182"/>
      <c r="BG53" s="182"/>
      <c r="BH53" s="182"/>
      <c r="BI53" s="182"/>
      <c r="BJ53" s="182"/>
      <c r="BK53" s="183">
        <f t="shared" si="31"/>
        <v>3.19</v>
      </c>
      <c r="BL53" s="182">
        <v>0.01</v>
      </c>
      <c r="BM53" s="182">
        <v>3.18</v>
      </c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</row>
    <row r="54" spans="1:213" s="178" customFormat="1" ht="19.5" customHeight="1">
      <c r="A54" s="168"/>
      <c r="B54" s="167" t="s">
        <v>99</v>
      </c>
      <c r="C54" s="167"/>
      <c r="D54" s="161" t="s">
        <v>61</v>
      </c>
      <c r="E54" s="165" t="s">
        <v>127</v>
      </c>
      <c r="F54" s="182">
        <f t="shared" si="11"/>
        <v>22</v>
      </c>
      <c r="G54" s="182"/>
      <c r="H54" s="182"/>
      <c r="I54" s="182"/>
      <c r="J54" s="182"/>
      <c r="K54" s="182"/>
      <c r="L54" s="182"/>
      <c r="M54" s="182"/>
      <c r="N54" s="182">
        <f t="shared" si="12"/>
        <v>0</v>
      </c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>
        <f t="shared" si="13"/>
        <v>22</v>
      </c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>
        <f>SUM(AW54:AZ54)</f>
        <v>22</v>
      </c>
      <c r="AW54" s="182"/>
      <c r="AX54" s="182"/>
      <c r="AY54" s="182"/>
      <c r="AZ54" s="182">
        <f>SUM(AZ55)</f>
        <v>22</v>
      </c>
      <c r="BA54" s="183"/>
      <c r="BB54" s="182"/>
      <c r="BC54" s="182"/>
      <c r="BD54" s="182"/>
      <c r="BE54" s="182"/>
      <c r="BF54" s="182"/>
      <c r="BG54" s="182"/>
      <c r="BH54" s="182"/>
      <c r="BI54" s="182"/>
      <c r="BJ54" s="182"/>
      <c r="BK54" s="183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</row>
    <row r="55" spans="1:213" s="178" customFormat="1" ht="19.5" customHeight="1">
      <c r="A55" s="168" t="s">
        <v>67</v>
      </c>
      <c r="B55" s="167" t="s">
        <v>67</v>
      </c>
      <c r="C55" s="167" t="s">
        <v>128</v>
      </c>
      <c r="D55" s="161" t="s">
        <v>61</v>
      </c>
      <c r="E55" s="165" t="s">
        <v>129</v>
      </c>
      <c r="F55" s="182">
        <f t="shared" si="11"/>
        <v>22</v>
      </c>
      <c r="G55" s="182"/>
      <c r="H55" s="182"/>
      <c r="I55" s="182"/>
      <c r="J55" s="182"/>
      <c r="K55" s="182"/>
      <c r="L55" s="182"/>
      <c r="M55" s="182"/>
      <c r="N55" s="182">
        <f t="shared" si="12"/>
        <v>0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>
        <f t="shared" si="13"/>
        <v>22</v>
      </c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>
        <f>SUM(AW55:AZ55)</f>
        <v>22</v>
      </c>
      <c r="AW55" s="182"/>
      <c r="AX55" s="182"/>
      <c r="AY55" s="182"/>
      <c r="AZ55" s="182">
        <v>22</v>
      </c>
      <c r="BA55" s="183"/>
      <c r="BB55" s="182"/>
      <c r="BC55" s="182"/>
      <c r="BD55" s="182"/>
      <c r="BE55" s="182"/>
      <c r="BF55" s="182"/>
      <c r="BG55" s="182"/>
      <c r="BH55" s="182"/>
      <c r="BI55" s="182"/>
      <c r="BJ55" s="182"/>
      <c r="BK55" s="183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71"/>
      <c r="DJ55" s="171"/>
      <c r="DK55" s="171"/>
      <c r="DL55" s="171"/>
      <c r="DM55" s="171"/>
      <c r="DN55" s="171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</row>
    <row r="56" spans="1:213" s="178" customFormat="1" ht="19.5" customHeight="1">
      <c r="A56" s="168"/>
      <c r="B56" s="167" t="s">
        <v>130</v>
      </c>
      <c r="C56" s="167"/>
      <c r="D56" s="161" t="s">
        <v>61</v>
      </c>
      <c r="E56" s="165" t="s">
        <v>131</v>
      </c>
      <c r="F56" s="182">
        <f t="shared" si="11"/>
        <v>158.70999999999998</v>
      </c>
      <c r="G56" s="182">
        <f t="shared" si="20"/>
        <v>0.72</v>
      </c>
      <c r="H56" s="182"/>
      <c r="I56" s="182"/>
      <c r="J56" s="182"/>
      <c r="K56" s="182"/>
      <c r="L56" s="182"/>
      <c r="M56" s="182"/>
      <c r="N56" s="182">
        <f t="shared" si="12"/>
        <v>0.72</v>
      </c>
      <c r="O56" s="182"/>
      <c r="P56" s="182"/>
      <c r="Q56" s="182"/>
      <c r="R56" s="182">
        <f>SUM(R57)</f>
        <v>0.72</v>
      </c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>
        <f t="shared" si="13"/>
        <v>32.3</v>
      </c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>
        <f>SUM(AW56:AZ56)</f>
        <v>32.3</v>
      </c>
      <c r="AW56" s="182">
        <f>SUM(AW57)</f>
        <v>28.3</v>
      </c>
      <c r="AX56" s="182">
        <f>SUM(AX57)</f>
        <v>4</v>
      </c>
      <c r="AY56" s="182"/>
      <c r="AZ56" s="182"/>
      <c r="BA56" s="183">
        <f t="shared" si="30"/>
        <v>85.69</v>
      </c>
      <c r="BB56" s="182"/>
      <c r="BC56" s="182">
        <f>SUM(BD56:BJ56)</f>
        <v>85.69</v>
      </c>
      <c r="BD56" s="182"/>
      <c r="BE56" s="182"/>
      <c r="BF56" s="182">
        <f>SUM(BF57)</f>
        <v>70.99</v>
      </c>
      <c r="BG56" s="182"/>
      <c r="BH56" s="182">
        <f>SUM(BH57)</f>
        <v>8.82</v>
      </c>
      <c r="BI56" s="182">
        <f>SUM(BI57)</f>
        <v>5.88</v>
      </c>
      <c r="BJ56" s="182"/>
      <c r="BK56" s="183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>
        <f>SUM(CE56:CR56)</f>
        <v>40</v>
      </c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>
        <f>SUM(CR57)</f>
        <v>40</v>
      </c>
      <c r="CS56" s="182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71"/>
      <c r="DJ56" s="171"/>
      <c r="DK56" s="171"/>
      <c r="DL56" s="171"/>
      <c r="DM56" s="171"/>
      <c r="DN56" s="171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</row>
    <row r="57" spans="1:213" s="178" customFormat="1" ht="19.5" customHeight="1">
      <c r="A57" s="168" t="s">
        <v>67</v>
      </c>
      <c r="B57" s="167" t="s">
        <v>67</v>
      </c>
      <c r="C57" s="167" t="s">
        <v>99</v>
      </c>
      <c r="D57" s="161" t="s">
        <v>61</v>
      </c>
      <c r="E57" s="165" t="s">
        <v>132</v>
      </c>
      <c r="F57" s="182">
        <f t="shared" si="11"/>
        <v>158.70999999999998</v>
      </c>
      <c r="G57" s="182">
        <f t="shared" si="20"/>
        <v>0.72</v>
      </c>
      <c r="H57" s="182"/>
      <c r="I57" s="182"/>
      <c r="J57" s="182"/>
      <c r="K57" s="182"/>
      <c r="L57" s="182"/>
      <c r="M57" s="182"/>
      <c r="N57" s="182">
        <f t="shared" si="12"/>
        <v>0.72</v>
      </c>
      <c r="O57" s="182"/>
      <c r="P57" s="182"/>
      <c r="Q57" s="182"/>
      <c r="R57" s="182">
        <v>0.72</v>
      </c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>
        <f t="shared" si="13"/>
        <v>32.3</v>
      </c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>
        <f>SUM(AW57:AZ57)</f>
        <v>32.3</v>
      </c>
      <c r="AW57" s="182">
        <v>28.3</v>
      </c>
      <c r="AX57" s="182">
        <v>4</v>
      </c>
      <c r="AY57" s="182"/>
      <c r="AZ57" s="182"/>
      <c r="BA57" s="183">
        <f t="shared" si="30"/>
        <v>85.69</v>
      </c>
      <c r="BB57" s="182"/>
      <c r="BC57" s="182">
        <f>SUM(BD57:BJ57)</f>
        <v>85.69</v>
      </c>
      <c r="BD57" s="182"/>
      <c r="BE57" s="182"/>
      <c r="BF57" s="182">
        <v>70.99</v>
      </c>
      <c r="BG57" s="182"/>
      <c r="BH57" s="182">
        <v>8.82</v>
      </c>
      <c r="BI57" s="182">
        <v>5.88</v>
      </c>
      <c r="BJ57" s="182"/>
      <c r="BK57" s="183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>
        <f>SUM(CE57:CR57)</f>
        <v>40</v>
      </c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>
        <v>40</v>
      </c>
      <c r="CS57" s="182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171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</row>
    <row r="58" spans="1:213" s="178" customFormat="1" ht="19.5" customHeight="1">
      <c r="A58" s="168" t="s">
        <v>133</v>
      </c>
      <c r="B58" s="167"/>
      <c r="C58" s="167"/>
      <c r="D58" s="161" t="s">
        <v>61</v>
      </c>
      <c r="E58" s="165" t="s">
        <v>134</v>
      </c>
      <c r="F58" s="182">
        <f t="shared" si="11"/>
        <v>12</v>
      </c>
      <c r="G58" s="182">
        <f t="shared" si="20"/>
        <v>0</v>
      </c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>
        <f t="shared" si="13"/>
        <v>12</v>
      </c>
      <c r="AH58" s="182">
        <f>AH59</f>
        <v>12</v>
      </c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3"/>
      <c r="BB58" s="182"/>
      <c r="BC58" s="182"/>
      <c r="BD58" s="182"/>
      <c r="BE58" s="182"/>
      <c r="BF58" s="182"/>
      <c r="BG58" s="182"/>
      <c r="BH58" s="182"/>
      <c r="BI58" s="182"/>
      <c r="BJ58" s="182"/>
      <c r="BK58" s="183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</row>
    <row r="59" spans="1:213" s="178" customFormat="1" ht="19.5" customHeight="1">
      <c r="A59" s="168"/>
      <c r="B59" s="167" t="s">
        <v>128</v>
      </c>
      <c r="C59" s="167"/>
      <c r="D59" s="161" t="s">
        <v>61</v>
      </c>
      <c r="E59" s="165" t="s">
        <v>135</v>
      </c>
      <c r="F59" s="182">
        <f t="shared" si="11"/>
        <v>12</v>
      </c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>
        <f t="shared" si="13"/>
        <v>12</v>
      </c>
      <c r="AH59" s="182">
        <f>SUM(AH60)</f>
        <v>12</v>
      </c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3"/>
      <c r="BB59" s="182"/>
      <c r="BC59" s="182"/>
      <c r="BD59" s="182"/>
      <c r="BE59" s="182"/>
      <c r="BF59" s="182"/>
      <c r="BG59" s="182"/>
      <c r="BH59" s="182"/>
      <c r="BI59" s="182"/>
      <c r="BJ59" s="182"/>
      <c r="BK59" s="183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</row>
    <row r="60" spans="1:213" s="178" customFormat="1" ht="19.5" customHeight="1">
      <c r="A60" s="168" t="s">
        <v>67</v>
      </c>
      <c r="B60" s="167" t="s">
        <v>67</v>
      </c>
      <c r="C60" s="167" t="s">
        <v>128</v>
      </c>
      <c r="D60" s="161" t="s">
        <v>61</v>
      </c>
      <c r="E60" s="165" t="s">
        <v>136</v>
      </c>
      <c r="F60" s="182">
        <f t="shared" si="11"/>
        <v>12</v>
      </c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>
        <f t="shared" si="13"/>
        <v>12</v>
      </c>
      <c r="AH60" s="182">
        <v>12</v>
      </c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3"/>
      <c r="BB60" s="182"/>
      <c r="BC60" s="182"/>
      <c r="BD60" s="182"/>
      <c r="BE60" s="182"/>
      <c r="BF60" s="182"/>
      <c r="BG60" s="182"/>
      <c r="BH60" s="182"/>
      <c r="BI60" s="182"/>
      <c r="BJ60" s="182"/>
      <c r="BK60" s="183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71"/>
      <c r="CU60" s="171"/>
      <c r="CV60" s="171"/>
      <c r="CW60" s="171"/>
      <c r="CX60" s="171"/>
      <c r="CY60" s="171"/>
      <c r="CZ60" s="171"/>
      <c r="DA60" s="171"/>
      <c r="DB60" s="171"/>
      <c r="DC60" s="171"/>
      <c r="DD60" s="171"/>
      <c r="DE60" s="171"/>
      <c r="DF60" s="171"/>
      <c r="DG60" s="171"/>
      <c r="DH60" s="171"/>
      <c r="DI60" s="171"/>
      <c r="DJ60" s="171"/>
      <c r="DK60" s="171"/>
      <c r="DL60" s="171"/>
      <c r="DM60" s="171"/>
      <c r="DN60" s="171"/>
      <c r="DO60" s="171"/>
      <c r="DP60" s="171"/>
      <c r="DQ60" s="171"/>
      <c r="DR60" s="171"/>
      <c r="DS60" s="171"/>
      <c r="DT60" s="171"/>
      <c r="DU60" s="171"/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</row>
    <row r="61" spans="1:213" s="178" customFormat="1" ht="19.5" customHeight="1">
      <c r="A61" s="168" t="s">
        <v>137</v>
      </c>
      <c r="B61" s="167"/>
      <c r="C61" s="167"/>
      <c r="D61" s="161" t="s">
        <v>61</v>
      </c>
      <c r="E61" s="165" t="s">
        <v>138</v>
      </c>
      <c r="F61" s="182">
        <f t="shared" si="11"/>
        <v>19.02</v>
      </c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3">
        <f t="shared" si="30"/>
        <v>19.02</v>
      </c>
      <c r="BB61" s="182"/>
      <c r="BC61" s="182"/>
      <c r="BD61" s="182"/>
      <c r="BE61" s="182"/>
      <c r="BF61" s="182"/>
      <c r="BG61" s="182"/>
      <c r="BH61" s="182"/>
      <c r="BI61" s="182"/>
      <c r="BJ61" s="182"/>
      <c r="BK61" s="183"/>
      <c r="BL61" s="182"/>
      <c r="BM61" s="182"/>
      <c r="BN61" s="182">
        <f>BN62</f>
        <v>19.02</v>
      </c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/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</row>
    <row r="62" spans="1:213" s="178" customFormat="1" ht="19.5" customHeight="1">
      <c r="A62" s="168"/>
      <c r="B62" s="167" t="s">
        <v>72</v>
      </c>
      <c r="C62" s="167"/>
      <c r="D62" s="161" t="s">
        <v>61</v>
      </c>
      <c r="E62" s="165" t="s">
        <v>139</v>
      </c>
      <c r="F62" s="182">
        <f t="shared" si="11"/>
        <v>19.02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3">
        <f t="shared" si="30"/>
        <v>19.02</v>
      </c>
      <c r="BB62" s="182"/>
      <c r="BC62" s="182"/>
      <c r="BD62" s="182"/>
      <c r="BE62" s="182"/>
      <c r="BF62" s="182"/>
      <c r="BG62" s="182"/>
      <c r="BH62" s="182"/>
      <c r="BI62" s="182"/>
      <c r="BJ62" s="182"/>
      <c r="BK62" s="183"/>
      <c r="BL62" s="182"/>
      <c r="BM62" s="182"/>
      <c r="BN62" s="182">
        <f>BN63</f>
        <v>19.02</v>
      </c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  <c r="DQ62" s="171"/>
      <c r="DR62" s="171"/>
      <c r="DS62" s="171"/>
      <c r="DT62" s="171"/>
      <c r="DU62" s="171"/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</row>
    <row r="63" spans="1:213" s="178" customFormat="1" ht="19.5" customHeight="1">
      <c r="A63" s="168" t="s">
        <v>67</v>
      </c>
      <c r="B63" s="167" t="s">
        <v>67</v>
      </c>
      <c r="C63" s="167" t="s">
        <v>65</v>
      </c>
      <c r="D63" s="161" t="s">
        <v>61</v>
      </c>
      <c r="E63" s="165" t="s">
        <v>140</v>
      </c>
      <c r="F63" s="182">
        <f t="shared" si="11"/>
        <v>19.02</v>
      </c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3">
        <f t="shared" si="30"/>
        <v>19.02</v>
      </c>
      <c r="BB63" s="182"/>
      <c r="BC63" s="182"/>
      <c r="BD63" s="182"/>
      <c r="BE63" s="182"/>
      <c r="BF63" s="182"/>
      <c r="BG63" s="182"/>
      <c r="BH63" s="182"/>
      <c r="BI63" s="182"/>
      <c r="BJ63" s="182"/>
      <c r="BK63" s="183"/>
      <c r="BL63" s="182"/>
      <c r="BM63" s="182"/>
      <c r="BN63" s="182">
        <v>19.02</v>
      </c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  <c r="DT63" s="171"/>
      <c r="DU63" s="171"/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</row>
    <row r="64" spans="1:213" s="178" customFormat="1" ht="19.5" customHeight="1">
      <c r="A64" s="179"/>
      <c r="B64" s="179"/>
      <c r="C64" s="179"/>
      <c r="D64" s="179"/>
      <c r="E64" s="179"/>
      <c r="F64" s="179"/>
      <c r="G64" s="181"/>
      <c r="H64" s="179"/>
      <c r="I64" s="179"/>
      <c r="J64" s="181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80"/>
      <c r="BM64" s="180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  <c r="DQ64" s="171"/>
      <c r="DR64" s="171"/>
      <c r="DS64" s="171"/>
      <c r="DT64" s="171"/>
      <c r="DU64" s="171"/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</row>
    <row r="65" spans="1:213" s="178" customFormat="1" ht="19.5" customHeight="1">
      <c r="A65" s="179"/>
      <c r="B65" s="179"/>
      <c r="C65" s="179"/>
      <c r="D65" s="179"/>
      <c r="E65" s="179"/>
      <c r="F65" s="179"/>
      <c r="G65" s="181"/>
      <c r="H65" s="179"/>
      <c r="I65" s="179"/>
      <c r="J65" s="181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80"/>
      <c r="BM65" s="180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  <c r="DQ65" s="171"/>
      <c r="DR65" s="171"/>
      <c r="DS65" s="171"/>
      <c r="DT65" s="171"/>
      <c r="DU65" s="171"/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</row>
    <row r="66" spans="1:213" s="178" customFormat="1" ht="19.5" customHeight="1">
      <c r="A66" s="179"/>
      <c r="B66" s="179"/>
      <c r="C66" s="179"/>
      <c r="D66" s="179"/>
      <c r="E66" s="179"/>
      <c r="F66" s="179"/>
      <c r="G66" s="181"/>
      <c r="H66" s="179"/>
      <c r="I66" s="179"/>
      <c r="J66" s="181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80"/>
      <c r="BM66" s="180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  <c r="DN66" s="171"/>
      <c r="DO66" s="171"/>
      <c r="DP66" s="171"/>
      <c r="DQ66" s="171"/>
      <c r="DR66" s="171"/>
      <c r="DS66" s="171"/>
      <c r="DT66" s="171"/>
      <c r="DU66" s="171"/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</row>
    <row r="67" spans="1:213" s="178" customFormat="1" ht="19.5" customHeight="1">
      <c r="A67" s="179"/>
      <c r="B67" s="179"/>
      <c r="C67" s="179"/>
      <c r="D67" s="179"/>
      <c r="E67" s="179"/>
      <c r="F67" s="179"/>
      <c r="G67" s="181"/>
      <c r="H67" s="179"/>
      <c r="I67" s="179"/>
      <c r="J67" s="181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80"/>
      <c r="BM67" s="180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71"/>
      <c r="DJ67" s="171"/>
      <c r="DK67" s="171"/>
      <c r="DL67" s="171"/>
      <c r="DM67" s="171"/>
      <c r="DN67" s="171"/>
      <c r="DO67" s="171"/>
      <c r="DP67" s="171"/>
      <c r="DQ67" s="171"/>
      <c r="DR67" s="171"/>
      <c r="DS67" s="171"/>
      <c r="DT67" s="171"/>
      <c r="DU67" s="171"/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</row>
    <row r="68" spans="1:213" s="178" customFormat="1" ht="19.5" customHeight="1">
      <c r="A68" s="179"/>
      <c r="B68" s="179"/>
      <c r="C68" s="179"/>
      <c r="D68" s="179"/>
      <c r="E68" s="179"/>
      <c r="F68" s="179"/>
      <c r="G68" s="181"/>
      <c r="H68" s="179"/>
      <c r="I68" s="179"/>
      <c r="J68" s="181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80"/>
      <c r="BM68" s="180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</row>
    <row r="69" spans="1:213" s="178" customFormat="1" ht="19.5" customHeight="1">
      <c r="A69" s="179"/>
      <c r="B69" s="179"/>
      <c r="C69" s="179"/>
      <c r="D69" s="179"/>
      <c r="E69" s="179"/>
      <c r="F69" s="179"/>
      <c r="G69" s="181"/>
      <c r="H69" s="179"/>
      <c r="I69" s="179"/>
      <c r="J69" s="181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80"/>
      <c r="BM69" s="180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</row>
    <row r="70" spans="1:213" s="178" customFormat="1" ht="19.5" customHeight="1">
      <c r="A70" s="179"/>
      <c r="B70" s="179"/>
      <c r="C70" s="179"/>
      <c r="D70" s="179"/>
      <c r="E70" s="179"/>
      <c r="F70" s="179"/>
      <c r="G70" s="181"/>
      <c r="H70" s="179"/>
      <c r="I70" s="179"/>
      <c r="J70" s="181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80"/>
      <c r="BM70" s="180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</row>
    <row r="71" spans="1:213" s="178" customFormat="1" ht="19.5" customHeight="1">
      <c r="A71" s="179"/>
      <c r="B71" s="179"/>
      <c r="C71" s="179"/>
      <c r="D71" s="179"/>
      <c r="E71" s="179"/>
      <c r="F71" s="179"/>
      <c r="G71" s="181"/>
      <c r="H71" s="179"/>
      <c r="I71" s="179"/>
      <c r="J71" s="181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80"/>
      <c r="BM71" s="180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</row>
    <row r="72" spans="1:213" s="178" customFormat="1" ht="19.5" customHeight="1">
      <c r="A72" s="179"/>
      <c r="B72" s="179"/>
      <c r="C72" s="179"/>
      <c r="D72" s="179"/>
      <c r="E72" s="179"/>
      <c r="F72" s="179"/>
      <c r="G72" s="181"/>
      <c r="H72" s="179"/>
      <c r="I72" s="179"/>
      <c r="J72" s="181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80"/>
      <c r="BM72" s="180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171"/>
      <c r="GV72" s="171"/>
      <c r="GW72" s="171"/>
      <c r="GX72" s="171"/>
      <c r="GY72" s="171"/>
      <c r="GZ72" s="171"/>
      <c r="HA72" s="171"/>
      <c r="HB72" s="171"/>
      <c r="HC72" s="171"/>
      <c r="HD72" s="171"/>
      <c r="HE72" s="171"/>
    </row>
    <row r="73" spans="1:213" s="178" customFormat="1" ht="19.5" customHeight="1">
      <c r="A73" s="179"/>
      <c r="B73" s="179"/>
      <c r="C73" s="179"/>
      <c r="D73" s="179"/>
      <c r="E73" s="179"/>
      <c r="F73" s="179"/>
      <c r="G73" s="181"/>
      <c r="H73" s="179"/>
      <c r="I73" s="179"/>
      <c r="J73" s="181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80"/>
      <c r="BM73" s="180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</row>
    <row r="74" spans="1:213" s="178" customFormat="1" ht="19.5" customHeight="1">
      <c r="A74" s="179"/>
      <c r="B74" s="179"/>
      <c r="C74" s="179"/>
      <c r="D74" s="179"/>
      <c r="E74" s="179"/>
      <c r="F74" s="179"/>
      <c r="G74" s="181"/>
      <c r="H74" s="179"/>
      <c r="I74" s="179"/>
      <c r="J74" s="181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80"/>
      <c r="BM74" s="180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71"/>
      <c r="DJ74" s="171"/>
      <c r="DK74" s="171"/>
      <c r="DL74" s="171"/>
      <c r="DM74" s="171"/>
      <c r="DN74" s="171"/>
      <c r="DO74" s="171"/>
      <c r="DP74" s="171"/>
      <c r="DQ74" s="171"/>
      <c r="DR74" s="171"/>
      <c r="DS74" s="171"/>
      <c r="DT74" s="171"/>
      <c r="DU74" s="171"/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  <c r="FW74" s="171"/>
      <c r="FX74" s="171"/>
      <c r="FY74" s="171"/>
      <c r="FZ74" s="171"/>
      <c r="GA74" s="171"/>
      <c r="GB74" s="171"/>
      <c r="GC74" s="171"/>
      <c r="GD74" s="171"/>
      <c r="GE74" s="171"/>
      <c r="GF74" s="171"/>
      <c r="GG74" s="171"/>
      <c r="GH74" s="171"/>
      <c r="GI74" s="171"/>
      <c r="GJ74" s="171"/>
      <c r="GK74" s="171"/>
      <c r="GL74" s="171"/>
      <c r="GM74" s="171"/>
      <c r="GN74" s="171"/>
      <c r="GO74" s="171"/>
      <c r="GP74" s="171"/>
      <c r="GQ74" s="171"/>
      <c r="GR74" s="171"/>
      <c r="GS74" s="171"/>
      <c r="GT74" s="171"/>
      <c r="GU74" s="171"/>
      <c r="GV74" s="171"/>
      <c r="GW74" s="171"/>
      <c r="GX74" s="171"/>
      <c r="GY74" s="171"/>
      <c r="GZ74" s="171"/>
      <c r="HA74" s="171"/>
      <c r="HB74" s="171"/>
      <c r="HC74" s="171"/>
      <c r="HD74" s="171"/>
      <c r="HE74" s="171"/>
    </row>
    <row r="75" spans="1:213" s="178" customFormat="1" ht="19.5" customHeight="1">
      <c r="A75" s="179"/>
      <c r="B75" s="179"/>
      <c r="C75" s="179"/>
      <c r="D75" s="179"/>
      <c r="E75" s="179"/>
      <c r="F75" s="179"/>
      <c r="G75" s="181"/>
      <c r="H75" s="179"/>
      <c r="I75" s="179"/>
      <c r="J75" s="181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80"/>
      <c r="BM75" s="180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  <c r="DQ75" s="171"/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  <c r="FW75" s="171"/>
      <c r="FX75" s="171"/>
      <c r="FY75" s="171"/>
      <c r="FZ75" s="171"/>
      <c r="GA75" s="171"/>
      <c r="GB75" s="171"/>
      <c r="GC75" s="171"/>
      <c r="GD75" s="171"/>
      <c r="GE75" s="171"/>
      <c r="GF75" s="171"/>
      <c r="GG75" s="171"/>
      <c r="GH75" s="171"/>
      <c r="GI75" s="171"/>
      <c r="GJ75" s="171"/>
      <c r="GK75" s="171"/>
      <c r="GL75" s="171"/>
      <c r="GM75" s="171"/>
      <c r="GN75" s="171"/>
      <c r="GO75" s="171"/>
      <c r="GP75" s="171"/>
      <c r="GQ75" s="171"/>
      <c r="GR75" s="171"/>
      <c r="GS75" s="171"/>
      <c r="GT75" s="171"/>
      <c r="GU75" s="171"/>
      <c r="GV75" s="171"/>
      <c r="GW75" s="171"/>
      <c r="GX75" s="171"/>
      <c r="GY75" s="171"/>
      <c r="GZ75" s="171"/>
      <c r="HA75" s="171"/>
      <c r="HB75" s="171"/>
      <c r="HC75" s="171"/>
      <c r="HD75" s="171"/>
      <c r="HE75" s="171"/>
    </row>
    <row r="76" spans="1:213" s="178" customFormat="1" ht="19.5" customHeight="1">
      <c r="A76" s="179"/>
      <c r="B76" s="179"/>
      <c r="C76" s="179"/>
      <c r="D76" s="179"/>
      <c r="E76" s="179"/>
      <c r="F76" s="179"/>
      <c r="G76" s="181"/>
      <c r="H76" s="179"/>
      <c r="I76" s="179"/>
      <c r="J76" s="181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80"/>
      <c r="BM76" s="180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  <c r="DQ76" s="171"/>
      <c r="DR76" s="171"/>
      <c r="DS76" s="171"/>
      <c r="DT76" s="171"/>
      <c r="DU76" s="171"/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1"/>
      <c r="FT76" s="171"/>
      <c r="FU76" s="171"/>
      <c r="FV76" s="171"/>
      <c r="FW76" s="171"/>
      <c r="FX76" s="171"/>
      <c r="FY76" s="171"/>
      <c r="FZ76" s="171"/>
      <c r="GA76" s="171"/>
      <c r="GB76" s="171"/>
      <c r="GC76" s="171"/>
      <c r="GD76" s="171"/>
      <c r="GE76" s="171"/>
      <c r="GF76" s="171"/>
      <c r="GG76" s="171"/>
      <c r="GH76" s="171"/>
      <c r="GI76" s="171"/>
      <c r="GJ76" s="171"/>
      <c r="GK76" s="171"/>
      <c r="GL76" s="171"/>
      <c r="GM76" s="171"/>
      <c r="GN76" s="171"/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1"/>
      <c r="HA76" s="171"/>
      <c r="HB76" s="171"/>
      <c r="HC76" s="171"/>
      <c r="HD76" s="171"/>
      <c r="HE76" s="171"/>
    </row>
    <row r="77" spans="1:213" s="178" customFormat="1" ht="19.5" customHeight="1">
      <c r="A77" s="179"/>
      <c r="B77" s="179"/>
      <c r="C77" s="179"/>
      <c r="D77" s="179"/>
      <c r="E77" s="179"/>
      <c r="F77" s="179"/>
      <c r="G77" s="181"/>
      <c r="H77" s="179"/>
      <c r="I77" s="179"/>
      <c r="J77" s="181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80"/>
      <c r="BM77" s="180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1"/>
      <c r="FL77" s="171"/>
      <c r="FM77" s="171"/>
      <c r="FN77" s="171"/>
      <c r="FO77" s="171"/>
      <c r="FP77" s="171"/>
      <c r="FQ77" s="171"/>
      <c r="FR77" s="171"/>
      <c r="FS77" s="171"/>
      <c r="FT77" s="171"/>
      <c r="FU77" s="171"/>
      <c r="FV77" s="171"/>
      <c r="FW77" s="171"/>
      <c r="FX77" s="171"/>
      <c r="FY77" s="171"/>
      <c r="FZ77" s="171"/>
      <c r="GA77" s="171"/>
      <c r="GB77" s="171"/>
      <c r="GC77" s="171"/>
      <c r="GD77" s="171"/>
      <c r="GE77" s="171"/>
      <c r="GF77" s="171"/>
      <c r="GG77" s="171"/>
      <c r="GH77" s="171"/>
      <c r="GI77" s="171"/>
      <c r="GJ77" s="171"/>
      <c r="GK77" s="171"/>
      <c r="GL77" s="171"/>
      <c r="GM77" s="171"/>
      <c r="GN77" s="171"/>
      <c r="GO77" s="171"/>
      <c r="GP77" s="171"/>
      <c r="GQ77" s="171"/>
      <c r="GR77" s="171"/>
      <c r="GS77" s="171"/>
      <c r="GT77" s="171"/>
      <c r="GU77" s="171"/>
      <c r="GV77" s="171"/>
      <c r="GW77" s="171"/>
      <c r="GX77" s="171"/>
      <c r="GY77" s="171"/>
      <c r="GZ77" s="171"/>
      <c r="HA77" s="171"/>
      <c r="HB77" s="171"/>
      <c r="HC77" s="171"/>
      <c r="HD77" s="171"/>
      <c r="HE77" s="171"/>
    </row>
    <row r="78" spans="1:213" s="178" customFormat="1" ht="19.5" customHeight="1">
      <c r="A78" s="179"/>
      <c r="B78" s="179"/>
      <c r="C78" s="179"/>
      <c r="D78" s="179"/>
      <c r="E78" s="179"/>
      <c r="F78" s="179"/>
      <c r="G78" s="181"/>
      <c r="H78" s="179"/>
      <c r="I78" s="179"/>
      <c r="J78" s="181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80"/>
      <c r="BM78" s="180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  <c r="DQ78" s="171"/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  <c r="FQ78" s="171"/>
      <c r="FR78" s="171"/>
      <c r="FS78" s="171"/>
      <c r="FT78" s="171"/>
      <c r="FU78" s="171"/>
      <c r="FV78" s="171"/>
      <c r="FW78" s="171"/>
      <c r="FX78" s="171"/>
      <c r="FY78" s="171"/>
      <c r="FZ78" s="171"/>
      <c r="GA78" s="171"/>
      <c r="GB78" s="171"/>
      <c r="GC78" s="171"/>
      <c r="GD78" s="171"/>
      <c r="GE78" s="171"/>
      <c r="GF78" s="171"/>
      <c r="GG78" s="171"/>
      <c r="GH78" s="171"/>
      <c r="GI78" s="171"/>
      <c r="GJ78" s="171"/>
      <c r="GK78" s="171"/>
      <c r="GL78" s="171"/>
      <c r="GM78" s="171"/>
      <c r="GN78" s="171"/>
      <c r="GO78" s="171"/>
      <c r="GP78" s="171"/>
      <c r="GQ78" s="171"/>
      <c r="GR78" s="171"/>
      <c r="GS78" s="171"/>
      <c r="GT78" s="171"/>
      <c r="GU78" s="171"/>
      <c r="GV78" s="171"/>
      <c r="GW78" s="171"/>
      <c r="GX78" s="171"/>
      <c r="GY78" s="171"/>
      <c r="GZ78" s="171"/>
      <c r="HA78" s="171"/>
      <c r="HB78" s="171"/>
      <c r="HC78" s="171"/>
      <c r="HD78" s="171"/>
      <c r="HE78" s="171"/>
    </row>
    <row r="79" spans="1:213" s="178" customFormat="1" ht="19.5" customHeight="1">
      <c r="A79" s="179"/>
      <c r="B79" s="179"/>
      <c r="C79" s="179"/>
      <c r="D79" s="179"/>
      <c r="E79" s="179"/>
      <c r="F79" s="179"/>
      <c r="G79" s="181"/>
      <c r="H79" s="179"/>
      <c r="I79" s="179"/>
      <c r="J79" s="181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80"/>
      <c r="BM79" s="180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1"/>
      <c r="FT79" s="171"/>
      <c r="FU79" s="171"/>
      <c r="FV79" s="171"/>
      <c r="FW79" s="171"/>
      <c r="FX79" s="171"/>
      <c r="FY79" s="171"/>
      <c r="FZ79" s="171"/>
      <c r="GA79" s="171"/>
      <c r="GB79" s="171"/>
      <c r="GC79" s="171"/>
      <c r="GD79" s="171"/>
      <c r="GE79" s="171"/>
      <c r="GF79" s="171"/>
      <c r="GG79" s="171"/>
      <c r="GH79" s="171"/>
      <c r="GI79" s="171"/>
      <c r="GJ79" s="171"/>
      <c r="GK79" s="171"/>
      <c r="GL79" s="171"/>
      <c r="GM79" s="171"/>
      <c r="GN79" s="171"/>
      <c r="GO79" s="171"/>
      <c r="GP79" s="171"/>
      <c r="GQ79" s="171"/>
      <c r="GR79" s="171"/>
      <c r="GS79" s="171"/>
      <c r="GT79" s="171"/>
      <c r="GU79" s="171"/>
      <c r="GV79" s="171"/>
      <c r="GW79" s="171"/>
      <c r="GX79" s="171"/>
      <c r="GY79" s="171"/>
      <c r="GZ79" s="171"/>
      <c r="HA79" s="171"/>
      <c r="HB79" s="171"/>
      <c r="HC79" s="171"/>
      <c r="HD79" s="171"/>
      <c r="HE79" s="171"/>
    </row>
    <row r="80" spans="1:213" s="178" customFormat="1" ht="19.5" customHeight="1">
      <c r="A80" s="179"/>
      <c r="B80" s="179"/>
      <c r="C80" s="179"/>
      <c r="D80" s="179"/>
      <c r="E80" s="179"/>
      <c r="F80" s="179"/>
      <c r="G80" s="181"/>
      <c r="H80" s="179"/>
      <c r="I80" s="179"/>
      <c r="J80" s="181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80"/>
      <c r="BM80" s="180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  <c r="FF80" s="171"/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  <c r="GD80" s="171"/>
      <c r="GE80" s="171"/>
      <c r="GF80" s="171"/>
      <c r="GG80" s="171"/>
      <c r="GH80" s="171"/>
      <c r="GI80" s="171"/>
      <c r="GJ80" s="171"/>
      <c r="GK80" s="171"/>
      <c r="GL80" s="171"/>
      <c r="GM80" s="171"/>
      <c r="GN80" s="171"/>
      <c r="GO80" s="171"/>
      <c r="GP80" s="171"/>
      <c r="GQ80" s="171"/>
      <c r="GR80" s="171"/>
      <c r="GS80" s="171"/>
      <c r="GT80" s="171"/>
      <c r="GU80" s="171"/>
      <c r="GV80" s="171"/>
      <c r="GW80" s="171"/>
      <c r="GX80" s="171"/>
      <c r="GY80" s="171"/>
      <c r="GZ80" s="171"/>
      <c r="HA80" s="171"/>
      <c r="HB80" s="171"/>
      <c r="HC80" s="171"/>
      <c r="HD80" s="171"/>
      <c r="HE80" s="171"/>
    </row>
    <row r="81" spans="1:213" s="178" customFormat="1" ht="19.5" customHeight="1">
      <c r="A81" s="179"/>
      <c r="B81" s="179"/>
      <c r="C81" s="179"/>
      <c r="D81" s="179"/>
      <c r="E81" s="179"/>
      <c r="F81" s="179"/>
      <c r="G81" s="181"/>
      <c r="H81" s="179"/>
      <c r="I81" s="179"/>
      <c r="J81" s="181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80"/>
      <c r="BM81" s="180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1"/>
      <c r="CU81" s="171"/>
      <c r="CV81" s="171"/>
      <c r="CW81" s="171"/>
      <c r="CX81" s="171"/>
      <c r="CY81" s="171"/>
      <c r="CZ81" s="171"/>
      <c r="DA81" s="171"/>
      <c r="DB81" s="171"/>
      <c r="DC81" s="171"/>
      <c r="DD81" s="171"/>
      <c r="DE81" s="171"/>
      <c r="DF81" s="171"/>
      <c r="DG81" s="171"/>
      <c r="DH81" s="171"/>
      <c r="DI81" s="171"/>
      <c r="DJ81" s="171"/>
      <c r="DK81" s="171"/>
      <c r="DL81" s="171"/>
      <c r="DM81" s="171"/>
      <c r="DN81" s="171"/>
      <c r="DO81" s="171"/>
      <c r="DP81" s="171"/>
      <c r="DQ81" s="171"/>
      <c r="DR81" s="171"/>
      <c r="DS81" s="171"/>
      <c r="DT81" s="171"/>
      <c r="DU81" s="171"/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1"/>
      <c r="GD81" s="171"/>
      <c r="GE81" s="171"/>
      <c r="GF81" s="171"/>
      <c r="GG81" s="171"/>
      <c r="GH81" s="171"/>
      <c r="GI81" s="171"/>
      <c r="GJ81" s="171"/>
      <c r="GK81" s="171"/>
      <c r="GL81" s="171"/>
      <c r="GM81" s="171"/>
      <c r="GN81" s="171"/>
      <c r="GO81" s="171"/>
      <c r="GP81" s="171"/>
      <c r="GQ81" s="171"/>
      <c r="GR81" s="171"/>
      <c r="GS81" s="171"/>
      <c r="GT81" s="171"/>
      <c r="GU81" s="171"/>
      <c r="GV81" s="171"/>
      <c r="GW81" s="171"/>
      <c r="GX81" s="171"/>
      <c r="GY81" s="171"/>
      <c r="GZ81" s="171"/>
      <c r="HA81" s="171"/>
      <c r="HB81" s="171"/>
      <c r="HC81" s="171"/>
      <c r="HD81" s="171"/>
      <c r="HE81" s="171"/>
    </row>
    <row r="82" spans="1:213" s="178" customFormat="1" ht="19.5" customHeight="1">
      <c r="A82" s="179"/>
      <c r="B82" s="179"/>
      <c r="C82" s="179"/>
      <c r="D82" s="179"/>
      <c r="E82" s="179"/>
      <c r="F82" s="179"/>
      <c r="G82" s="181"/>
      <c r="H82" s="179"/>
      <c r="I82" s="179"/>
      <c r="J82" s="181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80"/>
      <c r="BM82" s="180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71"/>
      <c r="DJ82" s="171"/>
      <c r="DK82" s="171"/>
      <c r="DL82" s="171"/>
      <c r="DM82" s="171"/>
      <c r="DN82" s="171"/>
      <c r="DO82" s="171"/>
      <c r="DP82" s="171"/>
      <c r="DQ82" s="171"/>
      <c r="DR82" s="171"/>
      <c r="DS82" s="171"/>
      <c r="DT82" s="171"/>
      <c r="DU82" s="171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1"/>
      <c r="FF82" s="171"/>
      <c r="FG82" s="171"/>
      <c r="FH82" s="171"/>
      <c r="FI82" s="171"/>
      <c r="FJ82" s="171"/>
      <c r="FK82" s="171"/>
      <c r="FL82" s="171"/>
      <c r="FM82" s="171"/>
      <c r="FN82" s="171"/>
      <c r="FO82" s="171"/>
      <c r="FP82" s="171"/>
      <c r="FQ82" s="171"/>
      <c r="FR82" s="171"/>
      <c r="FS82" s="171"/>
      <c r="FT82" s="171"/>
      <c r="FU82" s="171"/>
      <c r="FV82" s="171"/>
      <c r="FW82" s="171"/>
      <c r="FX82" s="171"/>
      <c r="FY82" s="171"/>
      <c r="FZ82" s="171"/>
      <c r="GA82" s="171"/>
      <c r="GB82" s="171"/>
      <c r="GC82" s="171"/>
      <c r="GD82" s="171"/>
      <c r="GE82" s="171"/>
      <c r="GF82" s="171"/>
      <c r="GG82" s="171"/>
      <c r="GH82" s="171"/>
      <c r="GI82" s="171"/>
      <c r="GJ82" s="171"/>
      <c r="GK82" s="171"/>
      <c r="GL82" s="171"/>
      <c r="GM82" s="171"/>
      <c r="GN82" s="171"/>
      <c r="GO82" s="171"/>
      <c r="GP82" s="171"/>
      <c r="GQ82" s="171"/>
      <c r="GR82" s="171"/>
      <c r="GS82" s="171"/>
      <c r="GT82" s="171"/>
      <c r="GU82" s="171"/>
      <c r="GV82" s="171"/>
      <c r="GW82" s="171"/>
      <c r="GX82" s="171"/>
      <c r="GY82" s="171"/>
      <c r="GZ82" s="171"/>
      <c r="HA82" s="171"/>
      <c r="HB82" s="171"/>
      <c r="HC82" s="171"/>
      <c r="HD82" s="171"/>
      <c r="HE82" s="171"/>
    </row>
    <row r="83" spans="1:213" s="178" customFormat="1" ht="19.5" customHeight="1">
      <c r="A83" s="179"/>
      <c r="B83" s="179"/>
      <c r="C83" s="179"/>
      <c r="D83" s="179"/>
      <c r="E83" s="179"/>
      <c r="F83" s="179"/>
      <c r="G83" s="181"/>
      <c r="H83" s="179"/>
      <c r="I83" s="179"/>
      <c r="J83" s="181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80"/>
      <c r="BM83" s="180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71"/>
      <c r="DJ83" s="171"/>
      <c r="DK83" s="171"/>
      <c r="DL83" s="171"/>
      <c r="DM83" s="171"/>
      <c r="DN83" s="171"/>
      <c r="DO83" s="171"/>
      <c r="DP83" s="171"/>
      <c r="DQ83" s="171"/>
      <c r="DR83" s="171"/>
      <c r="DS83" s="171"/>
      <c r="DT83" s="171"/>
      <c r="DU83" s="171"/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1"/>
      <c r="FT83" s="171"/>
      <c r="FU83" s="171"/>
      <c r="FV83" s="171"/>
      <c r="FW83" s="171"/>
      <c r="FX83" s="171"/>
      <c r="FY83" s="171"/>
      <c r="FZ83" s="171"/>
      <c r="GA83" s="171"/>
      <c r="GB83" s="171"/>
      <c r="GC83" s="171"/>
      <c r="GD83" s="171"/>
      <c r="GE83" s="171"/>
      <c r="GF83" s="171"/>
      <c r="GG83" s="171"/>
      <c r="GH83" s="171"/>
      <c r="GI83" s="171"/>
      <c r="GJ83" s="171"/>
      <c r="GK83" s="171"/>
      <c r="GL83" s="171"/>
      <c r="GM83" s="171"/>
      <c r="GN83" s="171"/>
      <c r="GO83" s="171"/>
      <c r="GP83" s="171"/>
      <c r="GQ83" s="171"/>
      <c r="GR83" s="171"/>
      <c r="GS83" s="171"/>
      <c r="GT83" s="171"/>
      <c r="GU83" s="171"/>
      <c r="GV83" s="171"/>
      <c r="GW83" s="171"/>
      <c r="GX83" s="171"/>
      <c r="GY83" s="171"/>
      <c r="GZ83" s="171"/>
      <c r="HA83" s="171"/>
      <c r="HB83" s="171"/>
      <c r="HC83" s="171"/>
      <c r="HD83" s="171"/>
      <c r="HE83" s="171"/>
    </row>
    <row r="84" spans="1:213" s="178" customFormat="1" ht="19.5" customHeight="1">
      <c r="A84" s="179"/>
      <c r="B84" s="179"/>
      <c r="C84" s="179"/>
      <c r="D84" s="179"/>
      <c r="E84" s="179"/>
      <c r="F84" s="179"/>
      <c r="G84" s="181"/>
      <c r="H84" s="179"/>
      <c r="I84" s="179"/>
      <c r="J84" s="181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80"/>
      <c r="BM84" s="180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71"/>
      <c r="DJ84" s="171"/>
      <c r="DK84" s="171"/>
      <c r="DL84" s="171"/>
      <c r="DM84" s="171"/>
      <c r="DN84" s="171"/>
      <c r="DO84" s="171"/>
      <c r="DP84" s="171"/>
      <c r="DQ84" s="171"/>
      <c r="DR84" s="171"/>
      <c r="DS84" s="171"/>
      <c r="DT84" s="171"/>
      <c r="DU84" s="171"/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  <c r="FW84" s="171"/>
      <c r="FX84" s="171"/>
      <c r="FY84" s="171"/>
      <c r="FZ84" s="171"/>
      <c r="GA84" s="171"/>
      <c r="GB84" s="171"/>
      <c r="GC84" s="171"/>
      <c r="GD84" s="171"/>
      <c r="GE84" s="171"/>
      <c r="GF84" s="171"/>
      <c r="GG84" s="171"/>
      <c r="GH84" s="171"/>
      <c r="GI84" s="171"/>
      <c r="GJ84" s="171"/>
      <c r="GK84" s="171"/>
      <c r="GL84" s="171"/>
      <c r="GM84" s="171"/>
      <c r="GN84" s="171"/>
      <c r="GO84" s="171"/>
      <c r="GP84" s="171"/>
      <c r="GQ84" s="171"/>
      <c r="GR84" s="171"/>
      <c r="GS84" s="171"/>
      <c r="GT84" s="171"/>
      <c r="GU84" s="171"/>
      <c r="GV84" s="171"/>
      <c r="GW84" s="171"/>
      <c r="GX84" s="171"/>
      <c r="GY84" s="171"/>
      <c r="GZ84" s="171"/>
      <c r="HA84" s="171"/>
      <c r="HB84" s="171"/>
      <c r="HC84" s="171"/>
      <c r="HD84" s="171"/>
      <c r="HE84" s="171"/>
    </row>
    <row r="85" spans="1:213" s="178" customFormat="1" ht="19.5" customHeight="1">
      <c r="A85" s="179"/>
      <c r="B85" s="179"/>
      <c r="C85" s="179"/>
      <c r="D85" s="179"/>
      <c r="E85" s="179"/>
      <c r="F85" s="179"/>
      <c r="G85" s="181"/>
      <c r="H85" s="179"/>
      <c r="I85" s="179"/>
      <c r="J85" s="181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80"/>
      <c r="BM85" s="180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  <c r="FW85" s="171"/>
      <c r="FX85" s="171"/>
      <c r="FY85" s="171"/>
      <c r="FZ85" s="171"/>
      <c r="GA85" s="171"/>
      <c r="GB85" s="171"/>
      <c r="GC85" s="171"/>
      <c r="GD85" s="171"/>
      <c r="GE85" s="171"/>
      <c r="GF85" s="171"/>
      <c r="GG85" s="171"/>
      <c r="GH85" s="171"/>
      <c r="GI85" s="171"/>
      <c r="GJ85" s="171"/>
      <c r="GK85" s="171"/>
      <c r="GL85" s="171"/>
      <c r="GM85" s="171"/>
      <c r="GN85" s="171"/>
      <c r="GO85" s="171"/>
      <c r="GP85" s="171"/>
      <c r="GQ85" s="171"/>
      <c r="GR85" s="171"/>
      <c r="GS85" s="171"/>
      <c r="GT85" s="171"/>
      <c r="GU85" s="171"/>
      <c r="GV85" s="171"/>
      <c r="GW85" s="171"/>
      <c r="GX85" s="171"/>
      <c r="GY85" s="171"/>
      <c r="GZ85" s="171"/>
      <c r="HA85" s="171"/>
      <c r="HB85" s="171"/>
      <c r="HC85" s="171"/>
      <c r="HD85" s="171"/>
      <c r="HE85" s="171"/>
    </row>
    <row r="86" spans="1:213" s="178" customFormat="1" ht="19.5" customHeight="1">
      <c r="A86" s="179"/>
      <c r="B86" s="179"/>
      <c r="C86" s="179"/>
      <c r="D86" s="179"/>
      <c r="E86" s="179"/>
      <c r="F86" s="179"/>
      <c r="G86" s="181"/>
      <c r="H86" s="179"/>
      <c r="I86" s="179"/>
      <c r="J86" s="181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80"/>
      <c r="BM86" s="180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  <c r="FW86" s="171"/>
      <c r="FX86" s="171"/>
      <c r="FY86" s="171"/>
      <c r="FZ86" s="171"/>
      <c r="GA86" s="171"/>
      <c r="GB86" s="171"/>
      <c r="GC86" s="171"/>
      <c r="GD86" s="171"/>
      <c r="GE86" s="171"/>
      <c r="GF86" s="171"/>
      <c r="GG86" s="171"/>
      <c r="GH86" s="171"/>
      <c r="GI86" s="171"/>
      <c r="GJ86" s="171"/>
      <c r="GK86" s="171"/>
      <c r="GL86" s="171"/>
      <c r="GM86" s="171"/>
      <c r="GN86" s="171"/>
      <c r="GO86" s="171"/>
      <c r="GP86" s="171"/>
      <c r="GQ86" s="171"/>
      <c r="GR86" s="171"/>
      <c r="GS86" s="171"/>
      <c r="GT86" s="171"/>
      <c r="GU86" s="171"/>
      <c r="GV86" s="171"/>
      <c r="GW86" s="171"/>
      <c r="GX86" s="171"/>
      <c r="GY86" s="171"/>
      <c r="GZ86" s="171"/>
      <c r="HA86" s="171"/>
      <c r="HB86" s="171"/>
      <c r="HC86" s="171"/>
      <c r="HD86" s="171"/>
      <c r="HE86" s="171"/>
    </row>
    <row r="87" spans="1:213" s="178" customFormat="1" ht="19.5" customHeight="1">
      <c r="A87" s="179"/>
      <c r="B87" s="179"/>
      <c r="C87" s="179"/>
      <c r="D87" s="179"/>
      <c r="E87" s="179"/>
      <c r="F87" s="179"/>
      <c r="G87" s="181"/>
      <c r="H87" s="179"/>
      <c r="I87" s="179"/>
      <c r="J87" s="181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80"/>
      <c r="BM87" s="180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</row>
    <row r="88" spans="1:213" s="178" customFormat="1" ht="19.5" customHeight="1">
      <c r="A88" s="179"/>
      <c r="B88" s="179"/>
      <c r="C88" s="179"/>
      <c r="D88" s="179"/>
      <c r="E88" s="179"/>
      <c r="F88" s="179"/>
      <c r="G88" s="181"/>
      <c r="H88" s="179"/>
      <c r="I88" s="179"/>
      <c r="J88" s="181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80"/>
      <c r="BM88" s="180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79"/>
      <c r="CG88" s="179"/>
      <c r="CH88" s="179"/>
      <c r="CI88" s="179"/>
      <c r="CJ88" s="179"/>
      <c r="CK88" s="179"/>
      <c r="CL88" s="179"/>
      <c r="CM88" s="179"/>
      <c r="CN88" s="179"/>
      <c r="CO88" s="179"/>
      <c r="CP88" s="179"/>
      <c r="CQ88" s="179"/>
      <c r="CR88" s="179"/>
      <c r="CS88" s="179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</row>
    <row r="89" spans="1:213" s="178" customFormat="1" ht="19.5" customHeight="1">
      <c r="A89" s="179"/>
      <c r="B89" s="179"/>
      <c r="C89" s="179"/>
      <c r="D89" s="179"/>
      <c r="E89" s="179"/>
      <c r="F89" s="179"/>
      <c r="G89" s="181"/>
      <c r="H89" s="179"/>
      <c r="I89" s="179"/>
      <c r="J89" s="181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80"/>
      <c r="BM89" s="180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79"/>
      <c r="CQ89" s="179"/>
      <c r="CR89" s="179"/>
      <c r="CS89" s="179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</row>
    <row r="90" spans="1:213" s="178" customFormat="1" ht="19.5" customHeight="1">
      <c r="A90" s="179"/>
      <c r="B90" s="179"/>
      <c r="C90" s="179"/>
      <c r="D90" s="179"/>
      <c r="E90" s="179"/>
      <c r="F90" s="179"/>
      <c r="G90" s="181"/>
      <c r="H90" s="179"/>
      <c r="I90" s="179"/>
      <c r="J90" s="181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80"/>
      <c r="BM90" s="180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79"/>
      <c r="CG90" s="179"/>
      <c r="CH90" s="179"/>
      <c r="CI90" s="179"/>
      <c r="CJ90" s="179"/>
      <c r="CK90" s="179"/>
      <c r="CL90" s="179"/>
      <c r="CM90" s="179"/>
      <c r="CN90" s="179"/>
      <c r="CO90" s="179"/>
      <c r="CP90" s="179"/>
      <c r="CQ90" s="179"/>
      <c r="CR90" s="179"/>
      <c r="CS90" s="179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</row>
    <row r="91" spans="1:213" s="178" customFormat="1" ht="19.5" customHeight="1">
      <c r="A91" s="179"/>
      <c r="B91" s="179"/>
      <c r="C91" s="179"/>
      <c r="D91" s="179"/>
      <c r="E91" s="179"/>
      <c r="F91" s="179"/>
      <c r="G91" s="181"/>
      <c r="H91" s="179"/>
      <c r="I91" s="179"/>
      <c r="J91" s="181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80"/>
      <c r="BM91" s="180"/>
      <c r="BN91" s="179"/>
      <c r="BO91" s="179"/>
      <c r="BP91" s="179"/>
      <c r="BQ91" s="179"/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</row>
    <row r="92" spans="1:213" s="178" customFormat="1" ht="19.5" customHeight="1">
      <c r="A92" s="179"/>
      <c r="B92" s="179"/>
      <c r="C92" s="179"/>
      <c r="D92" s="179"/>
      <c r="E92" s="179"/>
      <c r="F92" s="179"/>
      <c r="G92" s="181"/>
      <c r="H92" s="179"/>
      <c r="I92" s="179"/>
      <c r="J92" s="181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80"/>
      <c r="BM92" s="180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</row>
    <row r="93" spans="1:213" s="178" customFormat="1" ht="19.5" customHeight="1">
      <c r="A93" s="179"/>
      <c r="B93" s="179"/>
      <c r="C93" s="179"/>
      <c r="D93" s="179"/>
      <c r="E93" s="179"/>
      <c r="F93" s="179"/>
      <c r="G93" s="181"/>
      <c r="H93" s="179"/>
      <c r="I93" s="179"/>
      <c r="J93" s="181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80"/>
      <c r="BM93" s="180"/>
      <c r="BN93" s="179"/>
      <c r="BO93" s="179"/>
      <c r="BP93" s="179"/>
      <c r="BQ93" s="179"/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1"/>
      <c r="GS93" s="171"/>
      <c r="GT93" s="171"/>
      <c r="GU93" s="171"/>
      <c r="GV93" s="171"/>
      <c r="GW93" s="171"/>
      <c r="GX93" s="171"/>
      <c r="GY93" s="171"/>
      <c r="GZ93" s="171"/>
      <c r="HA93" s="171"/>
      <c r="HB93" s="171"/>
      <c r="HC93" s="171"/>
      <c r="HD93" s="171"/>
      <c r="HE93" s="171"/>
    </row>
    <row r="94" spans="1:213" s="178" customFormat="1" ht="19.5" customHeight="1">
      <c r="A94" s="179"/>
      <c r="B94" s="179"/>
      <c r="C94" s="179"/>
      <c r="D94" s="179"/>
      <c r="E94" s="179"/>
      <c r="F94" s="179"/>
      <c r="G94" s="181"/>
      <c r="H94" s="179"/>
      <c r="I94" s="179"/>
      <c r="J94" s="181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80"/>
      <c r="BM94" s="180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</row>
    <row r="95" spans="1:97" ht="19.5" customHeight="1">
      <c r="A95" s="106"/>
      <c r="B95" s="106"/>
      <c r="C95" s="106"/>
      <c r="D95" s="106"/>
      <c r="E95" s="106"/>
      <c r="F95" s="106"/>
      <c r="G95" s="129"/>
      <c r="H95" s="106"/>
      <c r="I95" s="106"/>
      <c r="J95" s="129"/>
      <c r="K95" s="106"/>
      <c r="L95" s="106"/>
      <c r="M95" s="106"/>
      <c r="N95" s="133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33"/>
      <c r="Z95" s="106"/>
      <c r="AA95" s="106"/>
      <c r="AB95" s="106"/>
      <c r="AC95" s="106"/>
      <c r="AD95" s="106"/>
      <c r="AE95" s="106"/>
      <c r="AF95" s="106"/>
      <c r="AG95" s="133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33"/>
      <c r="AT95" s="106"/>
      <c r="AU95" s="106"/>
      <c r="AV95" s="133"/>
      <c r="AW95" s="106"/>
      <c r="AX95" s="106"/>
      <c r="AY95" s="106"/>
      <c r="AZ95" s="106"/>
      <c r="BA95" s="133"/>
      <c r="BB95" s="106"/>
      <c r="BC95" s="133"/>
      <c r="BD95" s="106"/>
      <c r="BE95" s="106"/>
      <c r="BF95" s="106"/>
      <c r="BG95" s="106"/>
      <c r="BH95" s="106"/>
      <c r="BI95" s="106"/>
      <c r="BJ95" s="106"/>
      <c r="BK95" s="106"/>
      <c r="BL95" s="107"/>
      <c r="BM95" s="107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</row>
    <row r="96" spans="1:97" ht="19.5" customHeight="1">
      <c r="A96" s="106"/>
      <c r="B96" s="106"/>
      <c r="C96" s="106"/>
      <c r="D96" s="106"/>
      <c r="E96" s="106"/>
      <c r="F96" s="106"/>
      <c r="G96" s="129"/>
      <c r="H96" s="106"/>
      <c r="I96" s="106"/>
      <c r="J96" s="129"/>
      <c r="K96" s="106"/>
      <c r="L96" s="106"/>
      <c r="M96" s="106"/>
      <c r="N96" s="133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33"/>
      <c r="Z96" s="106"/>
      <c r="AA96" s="106"/>
      <c r="AB96" s="106"/>
      <c r="AC96" s="106"/>
      <c r="AD96" s="106"/>
      <c r="AE96" s="106"/>
      <c r="AF96" s="106"/>
      <c r="AG96" s="133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33"/>
      <c r="AT96" s="106"/>
      <c r="AU96" s="106"/>
      <c r="AV96" s="133"/>
      <c r="AW96" s="106"/>
      <c r="AX96" s="106"/>
      <c r="AY96" s="106"/>
      <c r="AZ96" s="106"/>
      <c r="BA96" s="133"/>
      <c r="BB96" s="106"/>
      <c r="BC96" s="133"/>
      <c r="BD96" s="106"/>
      <c r="BE96" s="106"/>
      <c r="BF96" s="106"/>
      <c r="BG96" s="106"/>
      <c r="BH96" s="106"/>
      <c r="BI96" s="106"/>
      <c r="BJ96" s="106"/>
      <c r="BK96" s="106"/>
      <c r="BL96" s="107"/>
      <c r="BM96" s="107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</row>
    <row r="97" spans="1:97" ht="19.5" customHeight="1">
      <c r="A97" s="106"/>
      <c r="B97" s="106"/>
      <c r="C97" s="106"/>
      <c r="D97" s="106"/>
      <c r="E97" s="106"/>
      <c r="F97" s="106"/>
      <c r="G97" s="129"/>
      <c r="H97" s="106"/>
      <c r="I97" s="106"/>
      <c r="J97" s="129"/>
      <c r="K97" s="106"/>
      <c r="L97" s="106"/>
      <c r="M97" s="106"/>
      <c r="N97" s="133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33"/>
      <c r="Z97" s="106"/>
      <c r="AA97" s="106"/>
      <c r="AB97" s="106"/>
      <c r="AC97" s="106"/>
      <c r="AD97" s="106"/>
      <c r="AE97" s="106"/>
      <c r="AF97" s="106"/>
      <c r="AG97" s="133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33"/>
      <c r="AT97" s="106"/>
      <c r="AU97" s="106"/>
      <c r="AV97" s="133"/>
      <c r="AW97" s="106"/>
      <c r="AX97" s="106"/>
      <c r="AY97" s="106"/>
      <c r="AZ97" s="106"/>
      <c r="BA97" s="133"/>
      <c r="BB97" s="106"/>
      <c r="BC97" s="133"/>
      <c r="BD97" s="106"/>
      <c r="BE97" s="106"/>
      <c r="BF97" s="106"/>
      <c r="BG97" s="106"/>
      <c r="BH97" s="106"/>
      <c r="BI97" s="106"/>
      <c r="BJ97" s="106"/>
      <c r="BK97" s="106"/>
      <c r="BL97" s="107"/>
      <c r="BM97" s="107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</row>
    <row r="98" spans="1:97" ht="19.5" customHeight="1">
      <c r="A98" s="106"/>
      <c r="B98" s="106"/>
      <c r="C98" s="106"/>
      <c r="D98" s="106"/>
      <c r="E98" s="106"/>
      <c r="F98" s="106"/>
      <c r="G98" s="129"/>
      <c r="H98" s="106"/>
      <c r="I98" s="106"/>
      <c r="J98" s="129"/>
      <c r="K98" s="106"/>
      <c r="L98" s="106"/>
      <c r="M98" s="106"/>
      <c r="N98" s="133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33"/>
      <c r="Z98" s="106"/>
      <c r="AA98" s="106"/>
      <c r="AB98" s="106"/>
      <c r="AC98" s="106"/>
      <c r="AD98" s="106"/>
      <c r="AE98" s="106"/>
      <c r="AF98" s="106"/>
      <c r="AG98" s="133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33"/>
      <c r="AT98" s="106"/>
      <c r="AU98" s="106"/>
      <c r="AV98" s="133"/>
      <c r="AW98" s="106"/>
      <c r="AX98" s="106"/>
      <c r="AY98" s="106"/>
      <c r="AZ98" s="106"/>
      <c r="BA98" s="133"/>
      <c r="BB98" s="106"/>
      <c r="BC98" s="133"/>
      <c r="BD98" s="106"/>
      <c r="BE98" s="106"/>
      <c r="BF98" s="106"/>
      <c r="BG98" s="106"/>
      <c r="BH98" s="106"/>
      <c r="BI98" s="106"/>
      <c r="BJ98" s="106"/>
      <c r="BK98" s="106"/>
      <c r="BL98" s="107"/>
      <c r="BM98" s="107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</row>
    <row r="99" spans="1:97" ht="19.5" customHeight="1">
      <c r="A99" s="106"/>
      <c r="B99" s="106"/>
      <c r="C99" s="106"/>
      <c r="D99" s="106"/>
      <c r="E99" s="106"/>
      <c r="F99" s="106"/>
      <c r="G99" s="129"/>
      <c r="H99" s="106"/>
      <c r="I99" s="106"/>
      <c r="J99" s="129"/>
      <c r="K99" s="106"/>
      <c r="L99" s="106"/>
      <c r="M99" s="106"/>
      <c r="N99" s="133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33"/>
      <c r="Z99" s="106"/>
      <c r="AA99" s="106"/>
      <c r="AB99" s="106"/>
      <c r="AC99" s="106"/>
      <c r="AD99" s="106"/>
      <c r="AE99" s="106"/>
      <c r="AF99" s="106"/>
      <c r="AG99" s="133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33"/>
      <c r="AT99" s="106"/>
      <c r="AU99" s="106"/>
      <c r="AV99" s="133"/>
      <c r="AW99" s="106"/>
      <c r="AX99" s="106"/>
      <c r="AY99" s="106"/>
      <c r="AZ99" s="106"/>
      <c r="BA99" s="133"/>
      <c r="BB99" s="106"/>
      <c r="BC99" s="133"/>
      <c r="BD99" s="106"/>
      <c r="BE99" s="106"/>
      <c r="BF99" s="106"/>
      <c r="BG99" s="106"/>
      <c r="BH99" s="106"/>
      <c r="BI99" s="106"/>
      <c r="BJ99" s="106"/>
      <c r="BK99" s="106"/>
      <c r="BL99" s="107"/>
      <c r="BM99" s="107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</row>
    <row r="100" spans="1:97" ht="19.5" customHeight="1">
      <c r="A100" s="106"/>
      <c r="B100" s="106"/>
      <c r="C100" s="106"/>
      <c r="D100" s="106"/>
      <c r="E100" s="106"/>
      <c r="F100" s="106"/>
      <c r="G100" s="129"/>
      <c r="H100" s="106"/>
      <c r="I100" s="106"/>
      <c r="J100" s="129"/>
      <c r="K100" s="106"/>
      <c r="L100" s="106"/>
      <c r="M100" s="106"/>
      <c r="N100" s="133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33"/>
      <c r="Z100" s="106"/>
      <c r="AA100" s="106"/>
      <c r="AB100" s="106"/>
      <c r="AC100" s="106"/>
      <c r="AD100" s="106"/>
      <c r="AE100" s="106"/>
      <c r="AF100" s="106"/>
      <c r="AG100" s="133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33"/>
      <c r="AT100" s="106"/>
      <c r="AU100" s="106"/>
      <c r="AV100" s="133"/>
      <c r="AW100" s="106"/>
      <c r="AX100" s="106"/>
      <c r="AY100" s="106"/>
      <c r="AZ100" s="106"/>
      <c r="BA100" s="133"/>
      <c r="BB100" s="106"/>
      <c r="BC100" s="133"/>
      <c r="BD100" s="106"/>
      <c r="BE100" s="106"/>
      <c r="BF100" s="106"/>
      <c r="BG100" s="106"/>
      <c r="BH100" s="106"/>
      <c r="BI100" s="106"/>
      <c r="BJ100" s="106"/>
      <c r="BK100" s="106"/>
      <c r="BL100" s="107"/>
      <c r="BM100" s="107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</row>
    <row r="101" spans="1:97" ht="19.5" customHeight="1">
      <c r="A101" s="106"/>
      <c r="B101" s="106"/>
      <c r="C101" s="106"/>
      <c r="D101" s="106"/>
      <c r="E101" s="106"/>
      <c r="F101" s="106"/>
      <c r="G101" s="129"/>
      <c r="H101" s="106"/>
      <c r="I101" s="106"/>
      <c r="J101" s="129"/>
      <c r="K101" s="106"/>
      <c r="L101" s="106"/>
      <c r="M101" s="106"/>
      <c r="N101" s="133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33"/>
      <c r="Z101" s="106"/>
      <c r="AA101" s="106"/>
      <c r="AB101" s="106"/>
      <c r="AC101" s="106"/>
      <c r="AD101" s="106"/>
      <c r="AE101" s="106"/>
      <c r="AF101" s="106"/>
      <c r="AG101" s="133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33"/>
      <c r="AT101" s="106"/>
      <c r="AU101" s="106"/>
      <c r="AV101" s="133"/>
      <c r="AW101" s="106"/>
      <c r="AX101" s="106"/>
      <c r="AY101" s="106"/>
      <c r="AZ101" s="106"/>
      <c r="BA101" s="133"/>
      <c r="BB101" s="106"/>
      <c r="BC101" s="133"/>
      <c r="BD101" s="106"/>
      <c r="BE101" s="106"/>
      <c r="BF101" s="106"/>
      <c r="BG101" s="106"/>
      <c r="BH101" s="106"/>
      <c r="BI101" s="106"/>
      <c r="BJ101" s="106"/>
      <c r="BK101" s="106"/>
      <c r="BL101" s="107"/>
      <c r="BM101" s="107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</row>
    <row r="102" spans="1:97" ht="19.5" customHeight="1">
      <c r="A102" s="106"/>
      <c r="B102" s="106"/>
      <c r="C102" s="106"/>
      <c r="D102" s="106"/>
      <c r="E102" s="106"/>
      <c r="F102" s="106"/>
      <c r="G102" s="129"/>
      <c r="H102" s="106"/>
      <c r="I102" s="106"/>
      <c r="J102" s="129"/>
      <c r="K102" s="106"/>
      <c r="L102" s="106"/>
      <c r="M102" s="106"/>
      <c r="N102" s="133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33"/>
      <c r="Z102" s="106"/>
      <c r="AA102" s="106"/>
      <c r="AB102" s="106"/>
      <c r="AC102" s="106"/>
      <c r="AD102" s="106"/>
      <c r="AE102" s="106"/>
      <c r="AF102" s="106"/>
      <c r="AG102" s="133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33"/>
      <c r="AT102" s="106"/>
      <c r="AU102" s="106"/>
      <c r="AV102" s="133"/>
      <c r="AW102" s="106"/>
      <c r="AX102" s="106"/>
      <c r="AY102" s="106"/>
      <c r="AZ102" s="106"/>
      <c r="BA102" s="133"/>
      <c r="BB102" s="106"/>
      <c r="BC102" s="133"/>
      <c r="BD102" s="106"/>
      <c r="BE102" s="106"/>
      <c r="BF102" s="106"/>
      <c r="BG102" s="106"/>
      <c r="BH102" s="106"/>
      <c r="BI102" s="106"/>
      <c r="BJ102" s="106"/>
      <c r="BK102" s="106"/>
      <c r="BL102" s="107"/>
      <c r="BM102" s="107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</row>
    <row r="103" spans="1:97" ht="19.5" customHeight="1">
      <c r="A103" s="106"/>
      <c r="B103" s="106"/>
      <c r="C103" s="106"/>
      <c r="D103" s="106"/>
      <c r="E103" s="106"/>
      <c r="F103" s="106"/>
      <c r="G103" s="129"/>
      <c r="H103" s="106"/>
      <c r="I103" s="106"/>
      <c r="J103" s="129"/>
      <c r="K103" s="106"/>
      <c r="L103" s="106"/>
      <c r="M103" s="106"/>
      <c r="N103" s="133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33"/>
      <c r="Z103" s="106"/>
      <c r="AA103" s="106"/>
      <c r="AB103" s="106"/>
      <c r="AC103" s="106"/>
      <c r="AD103" s="106"/>
      <c r="AE103" s="106"/>
      <c r="AF103" s="106"/>
      <c r="AG103" s="133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33"/>
      <c r="AT103" s="106"/>
      <c r="AU103" s="106"/>
      <c r="AV103" s="133"/>
      <c r="AW103" s="106"/>
      <c r="AX103" s="106"/>
      <c r="AY103" s="106"/>
      <c r="AZ103" s="106"/>
      <c r="BA103" s="133"/>
      <c r="BB103" s="106"/>
      <c r="BC103" s="133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</row>
    <row r="104" spans="1:97" ht="19.5" customHeight="1">
      <c r="A104" s="106"/>
      <c r="B104" s="106"/>
      <c r="C104" s="106"/>
      <c r="D104" s="106"/>
      <c r="E104" s="106"/>
      <c r="F104" s="106"/>
      <c r="G104" s="129"/>
      <c r="H104" s="106"/>
      <c r="I104" s="106"/>
      <c r="J104" s="129"/>
      <c r="K104" s="106"/>
      <c r="L104" s="106"/>
      <c r="M104" s="106"/>
      <c r="N104" s="133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33"/>
      <c r="Z104" s="106"/>
      <c r="AA104" s="106"/>
      <c r="AB104" s="106"/>
      <c r="AC104" s="106"/>
      <c r="AD104" s="106"/>
      <c r="AE104" s="106"/>
      <c r="AF104" s="106"/>
      <c r="AG104" s="133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33"/>
      <c r="AT104" s="106"/>
      <c r="AU104" s="106"/>
      <c r="AV104" s="133"/>
      <c r="AW104" s="106"/>
      <c r="AX104" s="106"/>
      <c r="AY104" s="106"/>
      <c r="AZ104" s="106"/>
      <c r="BA104" s="133"/>
      <c r="BB104" s="106"/>
      <c r="BC104" s="133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sheetProtection/>
  <mergeCells count="62">
    <mergeCell ref="CR6:CR7"/>
    <mergeCell ref="CS5:CS7"/>
    <mergeCell ref="CL6:CL7"/>
    <mergeCell ref="CM6:CM7"/>
    <mergeCell ref="CN6:CN7"/>
    <mergeCell ref="CO6:CO7"/>
    <mergeCell ref="CP6:CP7"/>
    <mergeCell ref="CQ6:CQ7"/>
    <mergeCell ref="CF6:CF7"/>
    <mergeCell ref="CG6:CG7"/>
    <mergeCell ref="CH6:CH7"/>
    <mergeCell ref="CI6:CI7"/>
    <mergeCell ref="CJ6:CJ7"/>
    <mergeCell ref="CK6:CK7"/>
    <mergeCell ref="BZ6:BZ7"/>
    <mergeCell ref="CA6:CA7"/>
    <mergeCell ref="CB6:CB7"/>
    <mergeCell ref="CC6:CC7"/>
    <mergeCell ref="CD6:CD7"/>
    <mergeCell ref="CE6:CE7"/>
    <mergeCell ref="BT6:BT7"/>
    <mergeCell ref="BU6:BU7"/>
    <mergeCell ref="BV6:BV7"/>
    <mergeCell ref="BW6:BW7"/>
    <mergeCell ref="BX6:BX7"/>
    <mergeCell ref="BY6:BY7"/>
    <mergeCell ref="AQ6:AQ7"/>
    <mergeCell ref="AR6:AR7"/>
    <mergeCell ref="BA6:BA7"/>
    <mergeCell ref="BB6:BB7"/>
    <mergeCell ref="BN6:BN7"/>
    <mergeCell ref="BO6:BO7"/>
    <mergeCell ref="AK6:AK7"/>
    <mergeCell ref="AL6:AL7"/>
    <mergeCell ref="AM6:AM7"/>
    <mergeCell ref="AN6:AN7"/>
    <mergeCell ref="AO6:AO7"/>
    <mergeCell ref="AP6:AP7"/>
    <mergeCell ref="W6:W7"/>
    <mergeCell ref="X6:X7"/>
    <mergeCell ref="AG6:AG7"/>
    <mergeCell ref="AH6:AH7"/>
    <mergeCell ref="AI6:AI7"/>
    <mergeCell ref="AJ6:AJ7"/>
    <mergeCell ref="A6:C6"/>
    <mergeCell ref="J6:M6"/>
    <mergeCell ref="D6:D7"/>
    <mergeCell ref="E6:E7"/>
    <mergeCell ref="F5:F7"/>
    <mergeCell ref="G6:G7"/>
    <mergeCell ref="H6:H7"/>
    <mergeCell ref="I6:I7"/>
    <mergeCell ref="A1:E1"/>
    <mergeCell ref="G1:J1"/>
    <mergeCell ref="A2:CS2"/>
    <mergeCell ref="A3:AN3"/>
    <mergeCell ref="U4:CS4"/>
    <mergeCell ref="A5:E5"/>
    <mergeCell ref="BP5:BP7"/>
    <mergeCell ref="BQ5:BQ7"/>
    <mergeCell ref="BR5:BR7"/>
    <mergeCell ref="BS6:BS7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1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25">
      <selection activeCell="G34" sqref="G34"/>
    </sheetView>
  </sheetViews>
  <sheetFormatPr defaultColWidth="6.875" defaultRowHeight="12.75" customHeight="1"/>
  <cols>
    <col min="1" max="2" width="5.875" style="2" customWidth="1"/>
    <col min="3" max="3" width="9.75390625" style="2" customWidth="1"/>
    <col min="4" max="4" width="36.00390625" style="2" customWidth="1"/>
    <col min="5" max="7" width="17.75390625" style="2" customWidth="1"/>
    <col min="8" max="8" width="6.50390625" style="2" customWidth="1"/>
    <col min="9" max="9" width="6.875" style="2" bestFit="1" customWidth="1"/>
    <col min="10" max="16384" width="6.875" style="2" customWidth="1"/>
  </cols>
  <sheetData>
    <row r="1" spans="1:3" ht="24" customHeight="1">
      <c r="A1" s="232" t="s">
        <v>273</v>
      </c>
      <c r="B1" s="232"/>
      <c r="C1" s="232"/>
    </row>
    <row r="2" spans="1:8" ht="19.5" customHeight="1">
      <c r="A2" s="12"/>
      <c r="B2" s="12"/>
      <c r="C2" s="12"/>
      <c r="D2" s="65"/>
      <c r="E2" s="12"/>
      <c r="F2" s="12"/>
      <c r="G2" s="9" t="s">
        <v>274</v>
      </c>
      <c r="H2" s="66"/>
    </row>
    <row r="3" spans="1:8" ht="25.5" customHeight="1">
      <c r="A3" s="67" t="s">
        <v>275</v>
      </c>
      <c r="B3" s="68"/>
      <c r="C3" s="68"/>
      <c r="D3" s="68"/>
      <c r="E3" s="68"/>
      <c r="F3" s="68"/>
      <c r="G3" s="68"/>
      <c r="H3" s="66"/>
    </row>
    <row r="4" spans="1:8" ht="19.5" customHeight="1">
      <c r="A4" s="28"/>
      <c r="B4" s="28"/>
      <c r="C4" s="28"/>
      <c r="D4" s="28"/>
      <c r="E4" s="29"/>
      <c r="F4" s="29"/>
      <c r="G4" s="13" t="s">
        <v>4</v>
      </c>
      <c r="H4" s="66"/>
    </row>
    <row r="5" spans="1:8" ht="19.5" customHeight="1">
      <c r="A5" s="69" t="s">
        <v>276</v>
      </c>
      <c r="B5" s="69"/>
      <c r="C5" s="70"/>
      <c r="D5" s="70"/>
      <c r="E5" s="195" t="s">
        <v>144</v>
      </c>
      <c r="F5" s="195"/>
      <c r="G5" s="195"/>
      <c r="H5" s="66"/>
    </row>
    <row r="6" spans="1:8" ht="19.5" customHeight="1">
      <c r="A6" s="32" t="s">
        <v>48</v>
      </c>
      <c r="B6" s="71"/>
      <c r="C6" s="222" t="s">
        <v>49</v>
      </c>
      <c r="D6" s="233" t="s">
        <v>277</v>
      </c>
      <c r="E6" s="195" t="s">
        <v>38</v>
      </c>
      <c r="F6" s="199" t="s">
        <v>278</v>
      </c>
      <c r="G6" s="235" t="s">
        <v>279</v>
      </c>
      <c r="H6" s="66"/>
    </row>
    <row r="7" spans="1:8" ht="33.75" customHeight="1">
      <c r="A7" s="38" t="s">
        <v>58</v>
      </c>
      <c r="B7" s="40" t="s">
        <v>59</v>
      </c>
      <c r="C7" s="223"/>
      <c r="D7" s="234"/>
      <c r="E7" s="198"/>
      <c r="F7" s="200"/>
      <c r="G7" s="236"/>
      <c r="H7" s="66"/>
    </row>
    <row r="8" spans="1:8" ht="21" customHeight="1">
      <c r="A8" s="136"/>
      <c r="B8" s="138"/>
      <c r="C8" s="138"/>
      <c r="D8" s="135" t="s">
        <v>38</v>
      </c>
      <c r="E8" s="42">
        <f>E9</f>
        <v>484.89</v>
      </c>
      <c r="F8" s="42">
        <f>F9</f>
        <v>376.5799999999999</v>
      </c>
      <c r="G8" s="42">
        <f>G9</f>
        <v>108.30999999999997</v>
      </c>
      <c r="H8" s="72"/>
    </row>
    <row r="9" spans="1:7" ht="21" customHeight="1">
      <c r="A9" s="162"/>
      <c r="B9" s="161"/>
      <c r="C9" s="161" t="s">
        <v>61</v>
      </c>
      <c r="D9" s="160" t="s">
        <v>62</v>
      </c>
      <c r="E9" s="62">
        <f>E10+E16+E19+E21+E24+E27+E29+E33+E35</f>
        <v>484.89</v>
      </c>
      <c r="F9" s="62">
        <f>F10+F16+F19+F21+F24+F27+F29+F33+F35</f>
        <v>376.5799999999999</v>
      </c>
      <c r="G9" s="42">
        <f>G10+G16+G19+G21+G24+G27+G29+G33+G35</f>
        <v>108.30999999999997</v>
      </c>
    </row>
    <row r="10" spans="1:7" ht="21" customHeight="1">
      <c r="A10" s="162" t="s">
        <v>63</v>
      </c>
      <c r="B10" s="161"/>
      <c r="C10" s="161" t="s">
        <v>61</v>
      </c>
      <c r="D10" s="160" t="s">
        <v>64</v>
      </c>
      <c r="E10" s="62">
        <f>E11+E12+E13+E14+E15</f>
        <v>167.55999999999997</v>
      </c>
      <c r="F10" s="62">
        <f>F11+F12+F13+F14+F15</f>
        <v>124.49</v>
      </c>
      <c r="G10" s="42">
        <f>G11+G12+G13+G14+G15</f>
        <v>43.06999999999999</v>
      </c>
    </row>
    <row r="11" spans="1:7" ht="21" customHeight="1">
      <c r="A11" s="162"/>
      <c r="B11" s="161" t="s">
        <v>65</v>
      </c>
      <c r="C11" s="161" t="s">
        <v>61</v>
      </c>
      <c r="D11" s="160" t="s">
        <v>66</v>
      </c>
      <c r="E11" s="62">
        <f aca="true" t="shared" si="0" ref="E11:E32">F11+G11</f>
        <v>13.129999999999999</v>
      </c>
      <c r="F11" s="62">
        <v>8.7</v>
      </c>
      <c r="G11" s="43">
        <v>4.43</v>
      </c>
    </row>
    <row r="12" spans="1:7" ht="21" customHeight="1">
      <c r="A12" s="162"/>
      <c r="B12" s="161" t="s">
        <v>69</v>
      </c>
      <c r="C12" s="161" t="s">
        <v>61</v>
      </c>
      <c r="D12" s="160" t="s">
        <v>70</v>
      </c>
      <c r="E12" s="62">
        <f t="shared" si="0"/>
        <v>132.51999999999998</v>
      </c>
      <c r="F12" s="62">
        <v>98.16</v>
      </c>
      <c r="G12" s="43">
        <v>34.36</v>
      </c>
    </row>
    <row r="13" spans="1:7" ht="21" customHeight="1">
      <c r="A13" s="162"/>
      <c r="B13" s="161" t="s">
        <v>74</v>
      </c>
      <c r="C13" s="161" t="s">
        <v>61</v>
      </c>
      <c r="D13" s="160" t="s">
        <v>75</v>
      </c>
      <c r="E13" s="62">
        <f t="shared" si="0"/>
        <v>1</v>
      </c>
      <c r="F13" s="62">
        <v>0.88</v>
      </c>
      <c r="G13" s="43">
        <v>0.12</v>
      </c>
    </row>
    <row r="14" spans="1:7" ht="21" customHeight="1">
      <c r="A14" s="162"/>
      <c r="B14" s="161" t="s">
        <v>77</v>
      </c>
      <c r="C14" s="161" t="s">
        <v>61</v>
      </c>
      <c r="D14" s="160" t="s">
        <v>78</v>
      </c>
      <c r="E14" s="62">
        <f t="shared" si="0"/>
        <v>10.13</v>
      </c>
      <c r="F14" s="62">
        <v>8.05</v>
      </c>
      <c r="G14" s="43">
        <v>2.08</v>
      </c>
    </row>
    <row r="15" spans="1:7" ht="21" customHeight="1">
      <c r="A15" s="162"/>
      <c r="B15" s="161" t="s">
        <v>80</v>
      </c>
      <c r="C15" s="161" t="s">
        <v>61</v>
      </c>
      <c r="D15" s="160" t="s">
        <v>81</v>
      </c>
      <c r="E15" s="62">
        <f t="shared" si="0"/>
        <v>10.78</v>
      </c>
      <c r="F15" s="62">
        <v>8.7</v>
      </c>
      <c r="G15" s="43">
        <v>2.08</v>
      </c>
    </row>
    <row r="16" spans="1:7" ht="21" customHeight="1">
      <c r="A16" s="162" t="s">
        <v>83</v>
      </c>
      <c r="B16" s="161"/>
      <c r="C16" s="161" t="s">
        <v>61</v>
      </c>
      <c r="D16" s="160" t="s">
        <v>84</v>
      </c>
      <c r="E16" s="62">
        <f>E17+E18</f>
        <v>16.02</v>
      </c>
      <c r="F16" s="62">
        <f>F17+F18</f>
        <v>14.219999999999999</v>
      </c>
      <c r="G16" s="42">
        <f>G17+G18</f>
        <v>1.8</v>
      </c>
    </row>
    <row r="17" spans="1:7" ht="21" customHeight="1">
      <c r="A17" s="162"/>
      <c r="B17" s="161" t="s">
        <v>72</v>
      </c>
      <c r="C17" s="161" t="s">
        <v>61</v>
      </c>
      <c r="D17" s="160" t="s">
        <v>85</v>
      </c>
      <c r="E17" s="62">
        <f t="shared" si="0"/>
        <v>7.5</v>
      </c>
      <c r="F17" s="62">
        <v>7</v>
      </c>
      <c r="G17" s="43">
        <v>0.5</v>
      </c>
    </row>
    <row r="18" spans="1:7" ht="21" customHeight="1">
      <c r="A18" s="162"/>
      <c r="B18" s="161" t="s">
        <v>69</v>
      </c>
      <c r="C18" s="161" t="s">
        <v>61</v>
      </c>
      <c r="D18" s="160" t="s">
        <v>88</v>
      </c>
      <c r="E18" s="62">
        <f t="shared" si="0"/>
        <v>8.52</v>
      </c>
      <c r="F18" s="62">
        <v>7.22</v>
      </c>
      <c r="G18" s="43">
        <v>1.3</v>
      </c>
    </row>
    <row r="19" spans="1:7" ht="21" customHeight="1">
      <c r="A19" s="162" t="s">
        <v>90</v>
      </c>
      <c r="B19" s="161"/>
      <c r="C19" s="161" t="s">
        <v>61</v>
      </c>
      <c r="D19" s="160" t="s">
        <v>91</v>
      </c>
      <c r="E19" s="62">
        <f>E20</f>
        <v>10.99</v>
      </c>
      <c r="F19" s="62">
        <f>F20</f>
        <v>8.02</v>
      </c>
      <c r="G19" s="42">
        <f>G20</f>
        <v>2.97</v>
      </c>
    </row>
    <row r="20" spans="1:7" ht="21" customHeight="1">
      <c r="A20" s="162"/>
      <c r="B20" s="161" t="s">
        <v>65</v>
      </c>
      <c r="C20" s="161" t="s">
        <v>61</v>
      </c>
      <c r="D20" s="160" t="s">
        <v>92</v>
      </c>
      <c r="E20" s="62">
        <f t="shared" si="0"/>
        <v>10.99</v>
      </c>
      <c r="F20" s="62">
        <v>8.02</v>
      </c>
      <c r="G20" s="43">
        <v>2.97</v>
      </c>
    </row>
    <row r="21" spans="1:7" ht="21" customHeight="1">
      <c r="A21" s="162" t="s">
        <v>95</v>
      </c>
      <c r="B21" s="161"/>
      <c r="C21" s="161" t="s">
        <v>61</v>
      </c>
      <c r="D21" s="160" t="s">
        <v>96</v>
      </c>
      <c r="E21" s="62">
        <f>E22+E23</f>
        <v>38.44</v>
      </c>
      <c r="F21" s="62">
        <f>F22+F23</f>
        <v>36.36</v>
      </c>
      <c r="G21" s="42">
        <f>G22+G23</f>
        <v>2.08</v>
      </c>
    </row>
    <row r="22" spans="1:7" ht="21" customHeight="1">
      <c r="A22" s="162"/>
      <c r="B22" s="161" t="s">
        <v>72</v>
      </c>
      <c r="C22" s="161" t="s">
        <v>61</v>
      </c>
      <c r="D22" s="160" t="s">
        <v>97</v>
      </c>
      <c r="E22" s="62">
        <f t="shared" si="0"/>
        <v>10.62</v>
      </c>
      <c r="F22" s="62">
        <v>8.54</v>
      </c>
      <c r="G22" s="43">
        <v>2.08</v>
      </c>
    </row>
    <row r="23" spans="1:7" ht="21" customHeight="1">
      <c r="A23" s="162"/>
      <c r="B23" s="161" t="s">
        <v>99</v>
      </c>
      <c r="C23" s="161" t="s">
        <v>61</v>
      </c>
      <c r="D23" s="160" t="s">
        <v>100</v>
      </c>
      <c r="E23" s="59">
        <f t="shared" si="0"/>
        <v>27.82</v>
      </c>
      <c r="F23" s="59">
        <v>27.82</v>
      </c>
      <c r="G23" s="139"/>
    </row>
    <row r="24" spans="1:7" ht="21" customHeight="1">
      <c r="A24" s="162" t="s">
        <v>104</v>
      </c>
      <c r="B24" s="161"/>
      <c r="C24" s="161" t="s">
        <v>61</v>
      </c>
      <c r="D24" s="160" t="s">
        <v>105</v>
      </c>
      <c r="E24" s="17">
        <f>E25+E26</f>
        <v>23.91</v>
      </c>
      <c r="F24" s="17">
        <f>F25+F26</f>
        <v>20.34</v>
      </c>
      <c r="G24" s="43">
        <f>G25+G26</f>
        <v>3.57</v>
      </c>
    </row>
    <row r="25" spans="1:7" ht="21" customHeight="1">
      <c r="A25" s="162"/>
      <c r="B25" s="161" t="s">
        <v>65</v>
      </c>
      <c r="C25" s="161" t="s">
        <v>61</v>
      </c>
      <c r="D25" s="160" t="s">
        <v>106</v>
      </c>
      <c r="E25" s="17">
        <f t="shared" si="0"/>
        <v>12.120000000000001</v>
      </c>
      <c r="F25" s="159">
        <v>8.55</v>
      </c>
      <c r="G25" s="140">
        <v>3.57</v>
      </c>
    </row>
    <row r="26" spans="1:7" ht="21" customHeight="1">
      <c r="A26" s="162"/>
      <c r="B26" s="161" t="s">
        <v>77</v>
      </c>
      <c r="C26" s="161" t="s">
        <v>61</v>
      </c>
      <c r="D26" s="160" t="s">
        <v>108</v>
      </c>
      <c r="E26" s="17">
        <f t="shared" si="0"/>
        <v>11.79</v>
      </c>
      <c r="F26" s="159">
        <v>11.79</v>
      </c>
      <c r="G26" s="140"/>
    </row>
    <row r="27" spans="1:7" ht="21" customHeight="1">
      <c r="A27" s="162" t="s">
        <v>111</v>
      </c>
      <c r="B27" s="161"/>
      <c r="C27" s="161" t="s">
        <v>61</v>
      </c>
      <c r="D27" s="160" t="s">
        <v>112</v>
      </c>
      <c r="E27" s="17">
        <f>E28</f>
        <v>1.38</v>
      </c>
      <c r="F27" s="163">
        <f>F28</f>
        <v>1.38</v>
      </c>
      <c r="G27" s="141">
        <f>G28</f>
        <v>0</v>
      </c>
    </row>
    <row r="28" spans="1:7" ht="21" customHeight="1">
      <c r="A28" s="162"/>
      <c r="B28" s="161" t="s">
        <v>65</v>
      </c>
      <c r="C28" s="161" t="s">
        <v>61</v>
      </c>
      <c r="D28" s="160" t="s">
        <v>113</v>
      </c>
      <c r="E28" s="17">
        <f t="shared" si="0"/>
        <v>1.38</v>
      </c>
      <c r="F28" s="159">
        <v>1.38</v>
      </c>
      <c r="G28" s="140"/>
    </row>
    <row r="29" spans="1:7" ht="21" customHeight="1">
      <c r="A29" s="162" t="s">
        <v>115</v>
      </c>
      <c r="B29" s="161"/>
      <c r="C29" s="161" t="s">
        <v>61</v>
      </c>
      <c r="D29" s="160" t="s">
        <v>116</v>
      </c>
      <c r="E29" s="17">
        <f>SUM(F29:G29)</f>
        <v>195.57</v>
      </c>
      <c r="F29" s="17">
        <f>SUM(F30:F32)</f>
        <v>152.75</v>
      </c>
      <c r="G29" s="43">
        <f>SUM(G30:G32)</f>
        <v>42.81999999999999</v>
      </c>
    </row>
    <row r="30" spans="1:7" ht="21" customHeight="1">
      <c r="A30" s="162"/>
      <c r="B30" s="161" t="s">
        <v>65</v>
      </c>
      <c r="C30" s="161" t="s">
        <v>61</v>
      </c>
      <c r="D30" s="160" t="s">
        <v>117</v>
      </c>
      <c r="E30" s="17">
        <f t="shared" si="0"/>
        <v>55.99</v>
      </c>
      <c r="F30" s="159">
        <v>48.07</v>
      </c>
      <c r="G30" s="140">
        <v>7.92</v>
      </c>
    </row>
    <row r="31" spans="1:7" ht="21" customHeight="1">
      <c r="A31" s="162"/>
      <c r="B31" s="161" t="s">
        <v>72</v>
      </c>
      <c r="C31" s="161" t="s">
        <v>61</v>
      </c>
      <c r="D31" s="160" t="s">
        <v>125</v>
      </c>
      <c r="E31" s="17">
        <f t="shared" si="0"/>
        <v>20.87</v>
      </c>
      <c r="F31" s="159">
        <v>18.27</v>
      </c>
      <c r="G31" s="140">
        <v>2.6</v>
      </c>
    </row>
    <row r="32" spans="1:7" ht="21" customHeight="1">
      <c r="A32" s="162"/>
      <c r="B32" s="161" t="s">
        <v>130</v>
      </c>
      <c r="C32" s="161" t="s">
        <v>61</v>
      </c>
      <c r="D32" s="160" t="s">
        <v>131</v>
      </c>
      <c r="E32" s="17">
        <f t="shared" si="0"/>
        <v>118.71</v>
      </c>
      <c r="F32" s="159">
        <v>86.41</v>
      </c>
      <c r="G32" s="140">
        <v>32.3</v>
      </c>
    </row>
    <row r="33" spans="1:7" ht="21" customHeight="1">
      <c r="A33" s="162" t="s">
        <v>133</v>
      </c>
      <c r="B33" s="161"/>
      <c r="C33" s="161" t="s">
        <v>61</v>
      </c>
      <c r="D33" s="160" t="s">
        <v>134</v>
      </c>
      <c r="E33" s="17">
        <f>E34</f>
        <v>12</v>
      </c>
      <c r="F33" s="163">
        <f>F34</f>
        <v>0</v>
      </c>
      <c r="G33" s="141">
        <f>G34</f>
        <v>12</v>
      </c>
    </row>
    <row r="34" spans="1:7" ht="21" customHeight="1">
      <c r="A34" s="162"/>
      <c r="B34" s="161" t="s">
        <v>128</v>
      </c>
      <c r="C34" s="161" t="s">
        <v>61</v>
      </c>
      <c r="D34" s="160" t="s">
        <v>135</v>
      </c>
      <c r="E34" s="17">
        <f>F34+G34</f>
        <v>12</v>
      </c>
      <c r="F34" s="159"/>
      <c r="G34" s="159">
        <v>12</v>
      </c>
    </row>
    <row r="35" spans="1:7" ht="21" customHeight="1">
      <c r="A35" s="162" t="s">
        <v>137</v>
      </c>
      <c r="B35" s="161"/>
      <c r="C35" s="161" t="s">
        <v>61</v>
      </c>
      <c r="D35" s="160" t="s">
        <v>138</v>
      </c>
      <c r="E35" s="17">
        <f>E36</f>
        <v>19.02</v>
      </c>
      <c r="F35" s="163">
        <f>F36</f>
        <v>19.02</v>
      </c>
      <c r="G35" s="141">
        <f>G36</f>
        <v>0</v>
      </c>
    </row>
    <row r="36" spans="1:7" ht="21" customHeight="1">
      <c r="A36" s="162"/>
      <c r="B36" s="161" t="s">
        <v>72</v>
      </c>
      <c r="C36" s="161" t="s">
        <v>61</v>
      </c>
      <c r="D36" s="160" t="s">
        <v>139</v>
      </c>
      <c r="E36" s="17">
        <f>F36+G36</f>
        <v>19.02</v>
      </c>
      <c r="F36" s="159">
        <v>19.02</v>
      </c>
      <c r="G36" s="140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"/>
  <sheetViews>
    <sheetView zoomScalePageLayoutView="0" workbookViewId="0" topLeftCell="A3">
      <selection activeCell="E27" sqref="E27"/>
    </sheetView>
  </sheetViews>
  <sheetFormatPr defaultColWidth="6.875" defaultRowHeight="12.75" customHeight="1"/>
  <cols>
    <col min="1" max="3" width="5.25390625" style="2" customWidth="1"/>
    <col min="4" max="4" width="11.875" style="2" customWidth="1"/>
    <col min="5" max="5" width="35.50390625" style="2" customWidth="1"/>
    <col min="6" max="6" width="18.75390625" style="2" customWidth="1"/>
    <col min="7" max="243" width="8.00390625" style="2" customWidth="1"/>
    <col min="244" max="244" width="6.875" style="2" bestFit="1" customWidth="1"/>
    <col min="245" max="16384" width="6.875" style="2" customWidth="1"/>
  </cols>
  <sheetData>
    <row r="1" spans="1:3" ht="25.5" customHeight="1">
      <c r="A1" s="237" t="s">
        <v>280</v>
      </c>
      <c r="B1" s="237"/>
      <c r="C1" s="237"/>
    </row>
    <row r="2" spans="1:243" ht="19.5" customHeight="1">
      <c r="A2" s="24"/>
      <c r="B2" s="25"/>
      <c r="C2" s="25"/>
      <c r="D2" s="25"/>
      <c r="E2" s="25"/>
      <c r="F2" s="73" t="s">
        <v>281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</row>
    <row r="3" spans="1:243" ht="19.5" customHeight="1">
      <c r="A3" s="193" t="s">
        <v>282</v>
      </c>
      <c r="B3" s="193"/>
      <c r="C3" s="193"/>
      <c r="D3" s="193"/>
      <c r="E3" s="193"/>
      <c r="F3" s="19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</row>
    <row r="4" spans="1:243" ht="19.5" customHeight="1">
      <c r="A4" s="28"/>
      <c r="B4" s="28"/>
      <c r="C4" s="28"/>
      <c r="D4" s="28"/>
      <c r="E4" s="28"/>
      <c r="F4" s="13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ht="19.5" customHeight="1">
      <c r="A5" s="36" t="s">
        <v>48</v>
      </c>
      <c r="B5" s="74"/>
      <c r="C5" s="75"/>
      <c r="D5" s="238" t="s">
        <v>49</v>
      </c>
      <c r="E5" s="196" t="s">
        <v>283</v>
      </c>
      <c r="F5" s="199" t="s">
        <v>51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ht="19.5" customHeight="1">
      <c r="A6" s="39" t="s">
        <v>58</v>
      </c>
      <c r="B6" s="38" t="s">
        <v>59</v>
      </c>
      <c r="C6" s="40" t="s">
        <v>60</v>
      </c>
      <c r="D6" s="239"/>
      <c r="E6" s="197"/>
      <c r="F6" s="199"/>
      <c r="G6" s="7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21" customHeight="1">
      <c r="A7" s="142"/>
      <c r="B7" s="142"/>
      <c r="C7" s="155"/>
      <c r="D7" s="64"/>
      <c r="E7" s="138" t="s">
        <v>38</v>
      </c>
      <c r="F7" s="15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</row>
    <row r="8" spans="1:6" s="171" customFormat="1" ht="21" customHeight="1">
      <c r="A8" s="164"/>
      <c r="B8" s="164"/>
      <c r="C8" s="176"/>
      <c r="D8" s="161" t="s">
        <v>61</v>
      </c>
      <c r="E8" s="161" t="s">
        <v>62</v>
      </c>
      <c r="F8" s="177">
        <v>62</v>
      </c>
    </row>
    <row r="9" spans="1:6" s="171" customFormat="1" ht="21" customHeight="1">
      <c r="A9" s="172" t="s">
        <v>115</v>
      </c>
      <c r="B9" s="173"/>
      <c r="C9" s="173"/>
      <c r="D9" s="161" t="s">
        <v>61</v>
      </c>
      <c r="E9" s="175" t="s">
        <v>116</v>
      </c>
      <c r="F9" s="61">
        <f>F10+F12</f>
        <v>62</v>
      </c>
    </row>
    <row r="10" spans="1:6" s="171" customFormat="1" ht="21" customHeight="1">
      <c r="A10" s="172"/>
      <c r="B10" s="173" t="s">
        <v>99</v>
      </c>
      <c r="C10" s="173"/>
      <c r="D10" s="161" t="s">
        <v>61</v>
      </c>
      <c r="E10" s="174" t="s">
        <v>127</v>
      </c>
      <c r="F10" s="61">
        <v>22</v>
      </c>
    </row>
    <row r="11" spans="1:6" s="171" customFormat="1" ht="21" customHeight="1">
      <c r="A11" s="172" t="s">
        <v>67</v>
      </c>
      <c r="B11" s="173" t="s">
        <v>67</v>
      </c>
      <c r="C11" s="173" t="s">
        <v>128</v>
      </c>
      <c r="D11" s="161" t="s">
        <v>61</v>
      </c>
      <c r="E11" s="174" t="s">
        <v>129</v>
      </c>
      <c r="F11" s="61">
        <v>22</v>
      </c>
    </row>
    <row r="12" spans="1:6" s="171" customFormat="1" ht="21" customHeight="1">
      <c r="A12" s="172"/>
      <c r="B12" s="173" t="s">
        <v>130</v>
      </c>
      <c r="C12" s="173"/>
      <c r="D12" s="161" t="s">
        <v>61</v>
      </c>
      <c r="E12" s="174" t="s">
        <v>131</v>
      </c>
      <c r="F12" s="61">
        <v>40</v>
      </c>
    </row>
    <row r="13" spans="1:6" s="171" customFormat="1" ht="21" customHeight="1">
      <c r="A13" s="172" t="s">
        <v>67</v>
      </c>
      <c r="B13" s="173" t="s">
        <v>67</v>
      </c>
      <c r="C13" s="173" t="s">
        <v>99</v>
      </c>
      <c r="D13" s="161" t="s">
        <v>61</v>
      </c>
      <c r="E13" s="174" t="s">
        <v>132</v>
      </c>
      <c r="F13" s="61">
        <v>40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B1">
      <selection activeCell="C8" sqref="C8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0" width="6.875" style="2" bestFit="1" customWidth="1"/>
    <col min="11" max="16384" width="6.875" style="2" customWidth="1"/>
  </cols>
  <sheetData>
    <row r="1" ht="21.75" customHeight="1">
      <c r="A1" s="97" t="s">
        <v>284</v>
      </c>
    </row>
    <row r="2" spans="1:9" ht="19.5" customHeight="1">
      <c r="A2" s="12"/>
      <c r="B2" s="12"/>
      <c r="C2" s="12"/>
      <c r="D2" s="12"/>
      <c r="E2" s="65"/>
      <c r="F2" s="12"/>
      <c r="G2" s="12"/>
      <c r="H2" s="9" t="s">
        <v>285</v>
      </c>
      <c r="I2" s="66"/>
    </row>
    <row r="3" spans="1:9" ht="25.5" customHeight="1">
      <c r="A3" s="193" t="s">
        <v>286</v>
      </c>
      <c r="B3" s="193"/>
      <c r="C3" s="193"/>
      <c r="D3" s="193"/>
      <c r="E3" s="193"/>
      <c r="F3" s="193"/>
      <c r="G3" s="193"/>
      <c r="H3" s="193"/>
      <c r="I3" s="66"/>
    </row>
    <row r="4" spans="1:9" ht="19.5" customHeight="1">
      <c r="A4" s="78"/>
      <c r="B4" s="29"/>
      <c r="C4" s="29"/>
      <c r="D4" s="29"/>
      <c r="E4" s="29"/>
      <c r="F4" s="29"/>
      <c r="G4" s="29"/>
      <c r="H4" s="13" t="s">
        <v>4</v>
      </c>
      <c r="I4" s="66"/>
    </row>
    <row r="5" spans="1:9" ht="19.5" customHeight="1">
      <c r="A5" s="196" t="s">
        <v>287</v>
      </c>
      <c r="B5" s="196" t="s">
        <v>288</v>
      </c>
      <c r="C5" s="199" t="s">
        <v>289</v>
      </c>
      <c r="D5" s="199"/>
      <c r="E5" s="199"/>
      <c r="F5" s="199"/>
      <c r="G5" s="199"/>
      <c r="H5" s="199"/>
      <c r="I5" s="66"/>
    </row>
    <row r="6" spans="1:9" ht="19.5" customHeight="1">
      <c r="A6" s="196"/>
      <c r="B6" s="196"/>
      <c r="C6" s="240" t="s">
        <v>38</v>
      </c>
      <c r="D6" s="242" t="s">
        <v>290</v>
      </c>
      <c r="E6" s="79" t="s">
        <v>291</v>
      </c>
      <c r="F6" s="80"/>
      <c r="G6" s="80"/>
      <c r="H6" s="243" t="s">
        <v>200</v>
      </c>
      <c r="I6" s="66"/>
    </row>
    <row r="7" spans="1:9" ht="33.75" customHeight="1">
      <c r="A7" s="197"/>
      <c r="B7" s="197"/>
      <c r="C7" s="241"/>
      <c r="D7" s="198"/>
      <c r="E7" s="81" t="s">
        <v>53</v>
      </c>
      <c r="F7" s="82" t="s">
        <v>292</v>
      </c>
      <c r="G7" s="83" t="s">
        <v>293</v>
      </c>
      <c r="H7" s="236"/>
      <c r="I7" s="66"/>
    </row>
    <row r="8" spans="1:9" ht="19.5" customHeight="1">
      <c r="A8" s="138" t="s">
        <v>294</v>
      </c>
      <c r="B8" s="137" t="s">
        <v>62</v>
      </c>
      <c r="C8" s="43">
        <v>7.99</v>
      </c>
      <c r="D8" s="44"/>
      <c r="E8" s="42"/>
      <c r="F8" s="42"/>
      <c r="G8" s="43"/>
      <c r="H8" s="84">
        <v>7.99</v>
      </c>
      <c r="I8" s="72"/>
    </row>
    <row r="9" spans="1:9" ht="19.5" customHeight="1">
      <c r="A9" s="98"/>
      <c r="B9" s="98"/>
      <c r="C9" s="143"/>
      <c r="D9" s="98"/>
      <c r="E9" s="99"/>
      <c r="F9" s="100"/>
      <c r="G9" s="100"/>
      <c r="H9" s="101"/>
      <c r="I9" s="85"/>
    </row>
    <row r="10" spans="1:9" ht="19.5" customHeight="1">
      <c r="A10" s="98"/>
      <c r="B10" s="98"/>
      <c r="C10" s="98"/>
      <c r="D10" s="98"/>
      <c r="E10" s="102"/>
      <c r="F10" s="98"/>
      <c r="G10" s="98"/>
      <c r="H10" s="101"/>
      <c r="I10" s="85"/>
    </row>
    <row r="11" spans="1:9" ht="19.5" customHeight="1">
      <c r="A11" s="98"/>
      <c r="B11" s="98"/>
      <c r="C11" s="98"/>
      <c r="D11" s="98"/>
      <c r="E11" s="102"/>
      <c r="F11" s="98"/>
      <c r="G11" s="98"/>
      <c r="H11" s="101"/>
      <c r="I11" s="85"/>
    </row>
    <row r="12" spans="1:9" ht="19.5" customHeight="1">
      <c r="A12" s="98"/>
      <c r="B12" s="98"/>
      <c r="C12" s="98"/>
      <c r="D12" s="98"/>
      <c r="E12" s="99"/>
      <c r="F12" s="98"/>
      <c r="G12" s="98"/>
      <c r="H12" s="101"/>
      <c r="I12" s="85"/>
    </row>
    <row r="13" spans="1:9" ht="19.5" customHeight="1">
      <c r="A13" s="98"/>
      <c r="B13" s="98"/>
      <c r="C13" s="98"/>
      <c r="D13" s="98"/>
      <c r="E13" s="99"/>
      <c r="F13" s="98"/>
      <c r="G13" s="98"/>
      <c r="H13" s="101"/>
      <c r="I13" s="85"/>
    </row>
    <row r="14" spans="1:9" ht="19.5" customHeight="1">
      <c r="A14" s="98"/>
      <c r="B14" s="98"/>
      <c r="C14" s="98"/>
      <c r="D14" s="98"/>
      <c r="E14" s="102"/>
      <c r="F14" s="98"/>
      <c r="G14" s="98"/>
      <c r="H14" s="101"/>
      <c r="I14" s="85"/>
    </row>
    <row r="15" spans="1:9" ht="19.5" customHeight="1">
      <c r="A15" s="98"/>
      <c r="B15" s="98"/>
      <c r="C15" s="98"/>
      <c r="D15" s="98"/>
      <c r="E15" s="102"/>
      <c r="F15" s="98"/>
      <c r="G15" s="98"/>
      <c r="H15" s="101"/>
      <c r="I15" s="85"/>
    </row>
    <row r="16" spans="1:9" ht="19.5" customHeight="1">
      <c r="A16" s="98"/>
      <c r="B16" s="98"/>
      <c r="C16" s="98"/>
      <c r="D16" s="98"/>
      <c r="E16" s="99"/>
      <c r="F16" s="98"/>
      <c r="G16" s="98"/>
      <c r="H16" s="101"/>
      <c r="I16" s="85"/>
    </row>
    <row r="17" spans="1:9" ht="19.5" customHeight="1">
      <c r="A17" s="98"/>
      <c r="B17" s="98"/>
      <c r="C17" s="98"/>
      <c r="D17" s="98"/>
      <c r="E17" s="99"/>
      <c r="F17" s="98"/>
      <c r="G17" s="98"/>
      <c r="H17" s="101"/>
      <c r="I17" s="85"/>
    </row>
    <row r="18" spans="1:9" ht="19.5" customHeight="1">
      <c r="A18" s="98"/>
      <c r="B18" s="98"/>
      <c r="C18" s="98"/>
      <c r="D18" s="98"/>
      <c r="E18" s="103"/>
      <c r="F18" s="98"/>
      <c r="G18" s="98"/>
      <c r="H18" s="101"/>
      <c r="I18" s="85"/>
    </row>
    <row r="19" spans="1:9" ht="19.5" customHeight="1">
      <c r="A19" s="98"/>
      <c r="B19" s="98"/>
      <c r="C19" s="98"/>
      <c r="D19" s="98"/>
      <c r="E19" s="102"/>
      <c r="F19" s="98"/>
      <c r="G19" s="98"/>
      <c r="H19" s="101"/>
      <c r="I19" s="85"/>
    </row>
    <row r="20" spans="1:9" ht="19.5" customHeight="1">
      <c r="A20" s="102"/>
      <c r="B20" s="102"/>
      <c r="C20" s="102"/>
      <c r="D20" s="102"/>
      <c r="E20" s="102"/>
      <c r="F20" s="98"/>
      <c r="G20" s="98"/>
      <c r="H20" s="101"/>
      <c r="I20" s="85"/>
    </row>
    <row r="21" spans="1:9" ht="19.5" customHeight="1">
      <c r="A21" s="101"/>
      <c r="B21" s="101"/>
      <c r="C21" s="101"/>
      <c r="D21" s="101"/>
      <c r="E21" s="104"/>
      <c r="F21" s="101"/>
      <c r="G21" s="101"/>
      <c r="H21" s="101"/>
      <c r="I21" s="85"/>
    </row>
    <row r="22" spans="1:9" ht="19.5" customHeight="1">
      <c r="A22" s="101"/>
      <c r="B22" s="101"/>
      <c r="C22" s="101"/>
      <c r="D22" s="101"/>
      <c r="E22" s="104"/>
      <c r="F22" s="101"/>
      <c r="G22" s="101"/>
      <c r="H22" s="101"/>
      <c r="I22" s="85"/>
    </row>
    <row r="23" spans="1:9" ht="19.5" customHeight="1">
      <c r="A23" s="101"/>
      <c r="B23" s="101"/>
      <c r="C23" s="101"/>
      <c r="D23" s="101"/>
      <c r="E23" s="104"/>
      <c r="F23" s="101"/>
      <c r="G23" s="101"/>
      <c r="H23" s="101"/>
      <c r="I23" s="85"/>
    </row>
    <row r="24" spans="1:9" ht="19.5" customHeight="1">
      <c r="A24" s="101"/>
      <c r="B24" s="101"/>
      <c r="C24" s="101"/>
      <c r="D24" s="101"/>
      <c r="E24" s="104"/>
      <c r="F24" s="101"/>
      <c r="G24" s="101"/>
      <c r="H24" s="101"/>
      <c r="I24" s="85"/>
    </row>
    <row r="25" spans="1:9" ht="19.5" customHeight="1">
      <c r="A25" s="101"/>
      <c r="B25" s="101"/>
      <c r="C25" s="101"/>
      <c r="D25" s="101"/>
      <c r="E25" s="104"/>
      <c r="F25" s="101"/>
      <c r="G25" s="101"/>
      <c r="H25" s="101"/>
      <c r="I25" s="85"/>
    </row>
    <row r="26" spans="1:9" ht="19.5" customHeight="1">
      <c r="A26" s="101"/>
      <c r="B26" s="101"/>
      <c r="C26" s="101"/>
      <c r="D26" s="101"/>
      <c r="E26" s="104"/>
      <c r="F26" s="101"/>
      <c r="G26" s="101"/>
      <c r="H26" s="101"/>
      <c r="I26" s="85"/>
    </row>
    <row r="27" spans="1:9" ht="19.5" customHeight="1">
      <c r="A27" s="101"/>
      <c r="B27" s="101"/>
      <c r="C27" s="101"/>
      <c r="D27" s="101"/>
      <c r="E27" s="104"/>
      <c r="F27" s="101"/>
      <c r="G27" s="101"/>
      <c r="H27" s="101"/>
      <c r="I27" s="85"/>
    </row>
    <row r="28" spans="1:9" ht="19.5" customHeight="1">
      <c r="A28" s="101"/>
      <c r="B28" s="101"/>
      <c r="C28" s="101"/>
      <c r="D28" s="101"/>
      <c r="E28" s="104"/>
      <c r="F28" s="101"/>
      <c r="G28" s="101"/>
      <c r="H28" s="101"/>
      <c r="I28" s="85"/>
    </row>
    <row r="29" spans="1:9" ht="19.5" customHeight="1">
      <c r="A29" s="101"/>
      <c r="B29" s="101"/>
      <c r="C29" s="101"/>
      <c r="D29" s="101"/>
      <c r="E29" s="104"/>
      <c r="F29" s="101"/>
      <c r="G29" s="101"/>
      <c r="H29" s="101"/>
      <c r="I29" s="85"/>
    </row>
    <row r="30" spans="1:9" ht="19.5" customHeight="1">
      <c r="A30" s="101"/>
      <c r="B30" s="101"/>
      <c r="C30" s="101"/>
      <c r="D30" s="101"/>
      <c r="E30" s="104"/>
      <c r="F30" s="101"/>
      <c r="G30" s="101"/>
      <c r="H30" s="101"/>
      <c r="I30" s="8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2017-02-14T06:52:21Z</cp:lastPrinted>
  <dcterms:created xsi:type="dcterms:W3CDTF">1996-12-17T01:32:42Z</dcterms:created>
  <dcterms:modified xsi:type="dcterms:W3CDTF">2017-03-22T13:45:43Z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