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截至2023年末新增地方政府一般债券情况表" sheetId="1" r:id="rId1"/>
    <sheet name="截至2023年末新增地方政府专项债券情况表" sheetId="2" r:id="rId2"/>
    <sheet name="截至2023年末新增地方政府一般债券资金收支情况表" sheetId="3" r:id="rId3"/>
    <sheet name="截至2023年末新增地方政府专项债券资金收支情况表" sheetId="4" r:id="rId4"/>
  </sheets>
  <definedNames>
    <definedName name="_xlnm.Print_Area" localSheetId="0">截至2023年末新增地方政府一般债券情况表!$A$1:$L$18</definedName>
    <definedName name="_xlnm.Print_Titles" localSheetId="1">截至2023年末新增地方政府专项债券情况表!$3:$5</definedName>
    <definedName name="_xlnm.Print_Titles" localSheetId="3">截至2023年末新增地方政府专项债券资金收支情况表!$4:$5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<sst xmlns="http://schemas.openxmlformats.org/spreadsheetml/2006/main" count="360" uniqueCount="183">
  <si>
    <t>表1</t>
  </si>
  <si>
    <t/>
  </si>
  <si>
    <t>截至2023年末新增地方政府一般债券情况表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</si>
  <si>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</si>
  <si>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</si>
  <si>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</si>
  <si>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</si>
  <si>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</si>
  <si>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</si>
  <si>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</si>
  <si>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
类型</t>
  </si>
  <si>
    <t>债券规模</t>
  </si>
  <si>
    <t>发行时间
(年/月/日）</t>
  </si>
  <si>
    <t>债券利率
(%)</t>
  </si>
  <si>
    <t>债券期限</t>
  </si>
  <si>
    <t>其中：债券资金安排</t>
  </si>
  <si>
    <t>2018年四川省政府一般债券（七期）</t>
  </si>
  <si>
    <t>1805163</t>
  </si>
  <si>
    <t>一般债券</t>
  </si>
  <si>
    <t>2018-07-26</t>
  </si>
  <si>
    <t>3.84</t>
  </si>
  <si>
    <t>5年</t>
  </si>
  <si>
    <t>2019年四川省政府一般债券（二期）</t>
  </si>
  <si>
    <t>157575</t>
  </si>
  <si>
    <t>2019-01-29</t>
  </si>
  <si>
    <t>3.38</t>
  </si>
  <si>
    <t>10年</t>
  </si>
  <si>
    <t>2019年四川省政府一般债券（三期）</t>
  </si>
  <si>
    <t>104524</t>
  </si>
  <si>
    <t>2019-02-25</t>
  </si>
  <si>
    <t>2019年四川省政府一般债券（十期）</t>
  </si>
  <si>
    <t>104628</t>
  </si>
  <si>
    <t>2019-06-03</t>
  </si>
  <si>
    <t>3.58</t>
  </si>
  <si>
    <t>7年</t>
  </si>
  <si>
    <t>2020年四川省政府一般债券（四期）</t>
  </si>
  <si>
    <t>160832</t>
  </si>
  <si>
    <t>2020-08-10</t>
  </si>
  <si>
    <t>3.26</t>
  </si>
  <si>
    <t>2021年四川省政府一般债券（一期）</t>
  </si>
  <si>
    <t>2021年四川省政府一般债券（二期）</t>
  </si>
  <si>
    <t>2022年四川省政府一般债券（七期）</t>
  </si>
  <si>
    <t>2271358</t>
  </si>
  <si>
    <t>2022-06-28</t>
  </si>
  <si>
    <t>2.94</t>
  </si>
  <si>
    <t>2023年四川省政府一般债券（二期）</t>
  </si>
  <si>
    <r>
      <rPr>
        <sz val="10"/>
        <color indexed="8"/>
        <rFont val="宋体"/>
        <charset val="0"/>
      </rPr>
      <t>2023</t>
    </r>
    <r>
      <rPr>
        <sz val="10"/>
        <color rgb="FF000000"/>
        <rFont val="宋体"/>
        <charset val="204"/>
      </rPr>
      <t>年四川省政府一般债券（三期）</t>
    </r>
  </si>
  <si>
    <t>198691</t>
  </si>
  <si>
    <t>2023-7-10</t>
  </si>
  <si>
    <t>2.73</t>
  </si>
  <si>
    <r>
      <rPr>
        <sz val="10"/>
        <color indexed="8"/>
        <rFont val="宋体"/>
        <charset val="0"/>
      </rPr>
      <t>7</t>
    </r>
    <r>
      <rPr>
        <sz val="10"/>
        <color rgb="FF000000"/>
        <rFont val="宋体"/>
        <charset val="204"/>
      </rPr>
      <t>年</t>
    </r>
  </si>
  <si>
    <t>0.05</t>
  </si>
  <si>
    <t>0.5</t>
  </si>
  <si>
    <t>表2</t>
  </si>
  <si>
    <t>截至2023年末新增地方政府专项债券情况表</t>
  </si>
  <si>
    <t>债券项目
资产类型</t>
  </si>
  <si>
    <t>债券项目
总投资</t>
  </si>
  <si>
    <t>债券项目
已实现投资</t>
  </si>
  <si>
    <t>已取得项
目收益</t>
  </si>
  <si>
    <t>债券类型</t>
  </si>
  <si>
    <t>债券
规模</t>
  </si>
  <si>
    <t>发行时间
(年/月/日)</t>
  </si>
  <si>
    <t>债券利率(%)</t>
  </si>
  <si>
    <t>2018年四川省棚户区改造专项债券（一期）-2018年四川省政府专项债券（十一期）</t>
  </si>
  <si>
    <t>1805270</t>
  </si>
  <si>
    <t>棚改专项债券</t>
  </si>
  <si>
    <t>2018-09-17</t>
  </si>
  <si>
    <t>3.9</t>
  </si>
  <si>
    <t>2018年四川省棚户区改造专项债券（二期）-2018年四川省政府专项债券（十二期）</t>
  </si>
  <si>
    <t>1805271</t>
  </si>
  <si>
    <t>4.06</t>
  </si>
  <si>
    <t>2019年四川省棚户区改造专项债券（一期）-2019年四川省政府专项债券（三期）</t>
  </si>
  <si>
    <t>157578</t>
  </si>
  <si>
    <t>3.19</t>
  </si>
  <si>
    <t>2019年四川省棚户区改造专项债券（四期）-2019年四川省政府专项债券（二十二期）</t>
  </si>
  <si>
    <t>104530</t>
  </si>
  <si>
    <t>3.32</t>
  </si>
  <si>
    <t>2019年四川省工业园区建设专项债券（四期）-2019年四川省政府专项债券（六十五期）</t>
  </si>
  <si>
    <t>157697</t>
  </si>
  <si>
    <t>普通专项债券</t>
  </si>
  <si>
    <t>2019-05-06</t>
  </si>
  <si>
    <t>3.99</t>
  </si>
  <si>
    <t>2019年四川省棚户区改造专项债券（十期）-2019年四川省政府专项债券（七十八期）</t>
  </si>
  <si>
    <t>104629</t>
  </si>
  <si>
    <t>2019年四川省棚户区改造专项债券（十一期）-2019年四川省政府专项债券（九十四期）</t>
  </si>
  <si>
    <t>157915</t>
  </si>
  <si>
    <t>2019-07-26</t>
  </si>
  <si>
    <t>3.25</t>
  </si>
  <si>
    <t>2020年四川省工业园区建设专项债券（二期）-2020年四川省政府专项债券（十期）</t>
  </si>
  <si>
    <t>160551</t>
  </si>
  <si>
    <t>2020-01-02</t>
  </si>
  <si>
    <t>2020年四川省城乡基础设施建设专项债券（十八期）-2020年四川省政府专项债券（六十五期）</t>
  </si>
  <si>
    <t>160731</t>
  </si>
  <si>
    <t>其他自平衡专项债券</t>
  </si>
  <si>
    <t>2020-05-18</t>
  </si>
  <si>
    <t>2.93</t>
  </si>
  <si>
    <t>2020年四川省社会事业专项债券（六期）-2020年四川省政府专项债券（七十四期）</t>
  </si>
  <si>
    <t>160740</t>
  </si>
  <si>
    <t>3.43</t>
  </si>
  <si>
    <t>15年</t>
  </si>
  <si>
    <t>2020年四川省社会事业专项债券（十三期）-2020年四川省政府专项债券（九十七期）</t>
  </si>
  <si>
    <t>104926</t>
  </si>
  <si>
    <t>2020-09-17</t>
  </si>
  <si>
    <t>3.82</t>
  </si>
  <si>
    <t>2020年四川省城乡基础设施建设专项债券（二十九期）-2020年四川省政府专项债券（一百零二期）</t>
  </si>
  <si>
    <t>104931</t>
  </si>
  <si>
    <t>3.37</t>
  </si>
  <si>
    <t>2020年四川省城乡基础设施建设专项债券（三十一期）-2020年四川省政府专项债券（一百零四期）</t>
  </si>
  <si>
    <t>104933</t>
  </si>
  <si>
    <t>3.94</t>
  </si>
  <si>
    <t>20年</t>
  </si>
  <si>
    <t>2021年四川省棚户区改造专项债券（一期）-2021年四川省政府专项债券（十期）</t>
  </si>
  <si>
    <t>2021年四川省城乡基础设施建设专项债券（三期）-2021年四川省政府专项债券（五期）</t>
  </si>
  <si>
    <t>2021年四川省城基础设施建设专项债券（八期）-2021年四川省政府专项债券（二十六期）</t>
  </si>
  <si>
    <t>2022年四川省城乡基础设施建设专项债券（一期）-2022年四川省政府专项债券（四期）</t>
  </si>
  <si>
    <t>2205153</t>
  </si>
  <si>
    <t>2022-01-27</t>
  </si>
  <si>
    <t>2.85</t>
  </si>
  <si>
    <t>2022年四川省城乡基础设施建设专项债券（九期）-2022年四川省政府专项债券（二十五期）</t>
  </si>
  <si>
    <t>2205229</t>
  </si>
  <si>
    <t>2022-02-18</t>
  </si>
  <si>
    <t>2022年四川省棚户区改造专项债券（六期）-2022年四川省政府专项债券（三十期）</t>
  </si>
  <si>
    <t>2205234</t>
  </si>
  <si>
    <t>2.92</t>
  </si>
  <si>
    <t>2022年四川省城市更新和产业升级基础设施专项债券（三期）—2022年四川省政府专项债券（五十期）</t>
  </si>
  <si>
    <t>2271129</t>
  </si>
  <si>
    <t>2022-06-13</t>
  </si>
  <si>
    <t>2.91</t>
  </si>
  <si>
    <t>2022年四川省城市更新和产业升级基础设施专项债券（四期）—2022年四川省政府专项债券（五十一期）</t>
  </si>
  <si>
    <t>2271130</t>
  </si>
  <si>
    <t>3.21</t>
  </si>
  <si>
    <t>2022年四川省城乡基础设施建设专项债券（十四期）-2022年四川省政府专项债券（七十期）</t>
  </si>
  <si>
    <t>2271775</t>
  </si>
  <si>
    <t>2022-10-17</t>
  </si>
  <si>
    <t>2.87</t>
  </si>
  <si>
    <t>2022年四川省城乡基础设施建设专项债券（十五期）-2022年四川省政府专项债券（七十一期）</t>
  </si>
  <si>
    <t>2271776</t>
  </si>
  <si>
    <t>2.88</t>
  </si>
  <si>
    <t>2022年四川省城乡基础设施建设专项债券（十七期）-2022年四川省政府专项债券（七十三期）</t>
  </si>
  <si>
    <t>2271778</t>
  </si>
  <si>
    <t>3.14</t>
  </si>
  <si>
    <t>2023年四川省城乡基础设施建设专项债券（三期）-2023年四川省政府专项债券（三期）</t>
  </si>
  <si>
    <t>2305067</t>
  </si>
  <si>
    <t>2023-01-18</t>
  </si>
  <si>
    <t>其他市政建设</t>
  </si>
  <si>
    <t>高标准农田建设</t>
  </si>
  <si>
    <t>2023年四川省城乡基础设施建设专项债券（十期）-2023年四川省政府专项债券（十期）</t>
  </si>
  <si>
    <t>2023年四川省城乡基础设施建设专项债券（十五期）-2023年四川省政府专项债券（十五期）</t>
  </si>
  <si>
    <t>产业园区基础设施</t>
  </si>
  <si>
    <t>2023年四川省城乡基础设施建设专项债券（十五期）-2024年四川省政府专项债券（十五期）</t>
  </si>
  <si>
    <t>2023年四川省城乡基础设施建设专项债券（二十八期）-2023年四川省政府专项债券（二十九期）</t>
  </si>
  <si>
    <t>2023年四川省城乡基础设施建设专项债券（二十八期）-2024年四川省政府专项债券（二十九期）</t>
  </si>
  <si>
    <t>15.68</t>
  </si>
  <si>
    <t>2023年四川省城乡基础设施建设专项债券（三十五期）-2023年四川省政府专项债券（三十六期）</t>
  </si>
  <si>
    <t>2.74</t>
  </si>
  <si>
    <t>表3</t>
  </si>
  <si>
    <t>截至2023年末新增地方政府一般债券资金收支情况表</t>
  </si>
  <si>
    <r>
      <rPr>
        <sz val="11"/>
        <rFont val="SimSun"/>
        <charset val="134"/>
      </rPr>
      <t>序号</t>
    </r>
  </si>
  <si>
    <r>
      <rPr>
        <sz val="11"/>
        <rFont val="SimSun"/>
        <charset val="134"/>
      </rPr>
      <t>截至2023年末新增一般债券资金收入</t>
    </r>
  </si>
  <si>
    <r>
      <rPr>
        <sz val="11"/>
        <rFont val="SimSun"/>
        <charset val="134"/>
      </rPr>
      <t>截至2023年末新增一般债券资金安排的支出</t>
    </r>
  </si>
  <si>
    <r>
      <rPr>
        <sz val="11"/>
        <rFont val="SimSun"/>
        <charset val="134"/>
      </rPr>
      <t>债券名称</t>
    </r>
  </si>
  <si>
    <r>
      <rPr>
        <sz val="11"/>
        <rFont val="SimSun"/>
        <charset val="134"/>
      </rPr>
      <t>金额</t>
    </r>
  </si>
  <si>
    <r>
      <rPr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</si>
  <si>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</si>
  <si>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t>205教育支出</t>
  </si>
  <si>
    <t>210卫生健康支出</t>
  </si>
  <si>
    <t>213农林水支出</t>
  </si>
  <si>
    <t>211节能环保支出</t>
  </si>
  <si>
    <t>2018年四川省政府一般债券（九期）</t>
  </si>
  <si>
    <t>221住房保障支出</t>
  </si>
  <si>
    <t>218城乡社区支出</t>
  </si>
  <si>
    <t>224灾害防治及应急管理支出</t>
  </si>
  <si>
    <t>229其他支出</t>
  </si>
  <si>
    <r>
      <rPr>
        <sz val="11"/>
        <rFont val="宋体"/>
        <charset val="134"/>
      </rPr>
      <t>2023</t>
    </r>
    <r>
      <rPr>
        <sz val="11"/>
        <color rgb="FF000000"/>
        <rFont val="宋体"/>
        <charset val="204"/>
      </rPr>
      <t>年四川省政府一般债券（二期）</t>
    </r>
  </si>
  <si>
    <t>2023年四川省政府一般债券（三期）</t>
  </si>
  <si>
    <t>表4</t>
  </si>
  <si>
    <t>截至2023年末新增地方政府专项债券资金收支情况表</t>
  </si>
  <si>
    <t>序号</t>
  </si>
  <si>
    <t>截至2023年末新增专项债券资金收入</t>
  </si>
  <si>
    <t>截至2023年末新增专项债券资金安排的支出</t>
  </si>
  <si>
    <t>金额</t>
  </si>
  <si>
    <t>支出功能分类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</si>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</sst>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@"/>
    <numFmt numFmtId="177" formatCode="0.0_ "/>
    <numFmt numFmtId="178" formatCode="0.00_ "/>
    <numFmt numFmtId="179" formatCode="[$-409]yyyy/mm/dd;@"/>
  </numFmts>
  <fonts count="43">
    <font>
      <sz val="11"/>
      <color rgb="FF000000"/>
      <name val="Arial"/>
      <charset val="204"/>
    </font>
    <font>
      <sz val="11"/>
      <color rgb="FF000000"/>
      <name val="宋体"/>
      <charset val="204"/>
    </font>
    <font>
      <sz val="16"/>
      <color rgb="FF000000"/>
      <name val="黑体"/>
      <charset val="204"/>
    </font>
    <font>
      <sz val="16"/>
      <name val="方正小标宋简体"/>
      <charset val="204"/>
    </font>
    <font>
      <sz val="11"/>
      <color rgb="FF000000"/>
      <name val="方正小标宋简体"/>
      <charset val="204"/>
    </font>
    <font>
      <sz val="11"/>
      <name val="SimSun"/>
      <charset val="134"/>
    </font>
    <font>
      <sz val="11"/>
      <name val="宋体"/>
      <charset val="134"/>
    </font>
    <font>
      <b/>
      <sz val="11"/>
      <color rgb="FF000000"/>
      <name val="宋体"/>
      <charset val="20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4"/>
      <color rgb="FF000000"/>
      <name val="黑体"/>
      <charset val="204"/>
    </font>
    <font>
      <sz val="18"/>
      <name val="方正小标宋简体"/>
      <charset val="204"/>
    </font>
    <font>
      <sz val="18"/>
      <color rgb="FF000000"/>
      <name val="方正小标宋简体"/>
      <charset val="204"/>
    </font>
    <font>
      <sz val="11"/>
      <color rgb="FF000000"/>
      <name val="Arial"/>
      <charset val="134"/>
    </font>
    <font>
      <sz val="11"/>
      <color indexed="8"/>
      <name val="SimSun"/>
      <charset val="134"/>
    </font>
    <font>
      <sz val="10"/>
      <color rgb="FF000000"/>
      <name val="宋体"/>
      <charset val="204"/>
    </font>
    <font>
      <sz val="20"/>
      <name val="方正小标宋简体"/>
      <charset val="204"/>
    </font>
    <font>
      <sz val="20"/>
      <color rgb="FF000000"/>
      <name val="方正小标宋简体"/>
      <charset val="204"/>
    </font>
    <font>
      <sz val="10"/>
      <name val="宋体"/>
      <charset val="134"/>
    </font>
    <font>
      <sz val="10"/>
      <name val="宋体"/>
      <charset val="204"/>
    </font>
    <font>
      <sz val="10"/>
      <color rgb="FF000000"/>
      <name val="宋体"/>
      <charset val="0"/>
    </font>
    <font>
      <sz val="10"/>
      <color indexed="8"/>
      <name val="宋体"/>
      <charset val="134"/>
    </font>
    <font>
      <sz val="10"/>
      <color indexed="8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2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30" applyNumberFormat="0" applyAlignment="0" applyProtection="0">
      <alignment vertical="center"/>
    </xf>
    <xf numFmtId="0" fontId="33" fillId="4" borderId="31" applyNumberFormat="0" applyAlignment="0" applyProtection="0">
      <alignment vertical="center"/>
    </xf>
    <xf numFmtId="0" fontId="34" fillId="4" borderId="30" applyNumberFormat="0" applyAlignment="0" applyProtection="0">
      <alignment vertical="center"/>
    </xf>
    <xf numFmtId="0" fontId="35" fillId="5" borderId="32" applyNumberFormat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123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4" fontId="9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7" fontId="6" fillId="0" borderId="9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178" fontId="0" fillId="0" borderId="1" xfId="0" applyNumberForma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4" fontId="14" fillId="0" borderId="10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78" fontId="6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left" vertical="top" wrapText="1"/>
    </xf>
    <xf numFmtId="49" fontId="15" fillId="0" borderId="0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4" fontId="21" fillId="0" borderId="14" xfId="0" applyNumberFormat="1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4" fontId="21" fillId="0" borderId="13" xfId="0" applyNumberFormat="1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top" wrapText="1"/>
    </xf>
    <xf numFmtId="49" fontId="15" fillId="0" borderId="3" xfId="0" applyNumberFormat="1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center" wrapText="1"/>
    </xf>
    <xf numFmtId="4" fontId="21" fillId="0" borderId="17" xfId="0" applyNumberFormat="1" applyFont="1" applyFill="1" applyBorder="1" applyAlignment="1">
      <alignment horizontal="center" vertical="center" wrapText="1"/>
    </xf>
    <xf numFmtId="14" fontId="21" fillId="0" borderId="1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14" fontId="21" fillId="0" borderId="15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4" fontId="22" fillId="0" borderId="13" xfId="0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top" wrapText="1"/>
    </xf>
    <xf numFmtId="49" fontId="15" fillId="0" borderId="3" xfId="0" applyNumberFormat="1" applyFont="1" applyFill="1" applyBorder="1" applyAlignment="1">
      <alignment horizontal="center" vertical="center" wrapText="1"/>
    </xf>
    <xf numFmtId="179" fontId="22" fillId="0" borderId="13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4" fontId="21" fillId="0" borderId="23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4" fontId="21" fillId="0" borderId="15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78" fontId="18" fillId="0" borderId="3" xfId="0" applyNumberFormat="1" applyFont="1" applyFill="1" applyBorder="1" applyAlignment="1">
      <alignment horizontal="center" vertical="center"/>
    </xf>
    <xf numFmtId="4" fontId="22" fillId="0" borderId="17" xfId="0" applyNumberFormat="1" applyFont="1" applyFill="1" applyBorder="1" applyAlignment="1">
      <alignment horizontal="center" vertical="center" wrapText="1"/>
    </xf>
    <xf numFmtId="4" fontId="21" fillId="0" borderId="18" xfId="0" applyNumberFormat="1" applyFont="1" applyFill="1" applyBorder="1" applyAlignment="1">
      <alignment horizontal="center" vertical="center" wrapText="1"/>
    </xf>
    <xf numFmtId="4" fontId="22" fillId="0" borderId="3" xfId="0" applyNumberFormat="1" applyFont="1" applyFill="1" applyBorder="1" applyAlignment="1">
      <alignment horizontal="center" vertical="center" wrapText="1"/>
    </xf>
    <xf numFmtId="4" fontId="21" fillId="0" borderId="3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vertical="top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 wrapText="1"/>
    </xf>
    <xf numFmtId="0" fontId="18" fillId="0" borderId="2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top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4" fontId="21" fillId="0" borderId="9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179" fontId="22" fillId="0" borderId="9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right" vertical="top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4" fontId="22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11</xdr:col>
      <xdr:colOff>300354</xdr:colOff>
      <xdr:row>0</xdr:row>
      <xdr:rowOff>-13334</xdr:rowOff>
    </xdr:from>
    <xdr:ext cx="294004" cy="377825"/>
    <xdr:sp>
      <xdr:nvSpPr>
        <xdr:cNvPr id="2" name="textbox1"/>
        <xdr:cNvSpPr txBox="1"/>
      </xdr:nvSpPr>
      <xdr:spPr>
        <a:xfrm rot="5400000">
          <a:off x="9333230" y="28575"/>
          <a:ext cx="377825" cy="29400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47000"/>
            </a:lnSpc>
          </a:pPr>
          <a:endParaRPr lang="en-US" altLang="en-US" sz="200" dirty="0"/>
        </a:p>
        <a:p>
          <a:pPr algn="r" rtl="0" eaLnBrk="0">
            <a:lnSpc>
              <a:spcPct val="96000"/>
            </a:lnSpc>
            <a:spcBef>
              <a:spcPts val="0"/>
            </a:spcBef>
          </a:pPr>
          <a:endParaRPr lang="en-US" altLang="en-US" sz="1500" dirty="0"/>
        </a:p>
      </xdr:txBody>
    </xdr:sp>
    <xdr:clientData/>
  </xdr:oneCellAnchor>
  <xdr:oneCellAnchor>
    <xdr:from>
      <xdr:col>11</xdr:col>
      <xdr:colOff>278129</xdr:colOff>
      <xdr:row>9</xdr:row>
      <xdr:rowOff>0</xdr:rowOff>
    </xdr:from>
    <xdr:ext cx="349250" cy="374650"/>
    <xdr:sp>
      <xdr:nvSpPr>
        <xdr:cNvPr id="3" name="textbox2"/>
        <xdr:cNvSpPr txBox="1"/>
      </xdr:nvSpPr>
      <xdr:spPr>
        <a:xfrm rot="5400000">
          <a:off x="9340215" y="3225800"/>
          <a:ext cx="374650" cy="3492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5000"/>
            </a:lnSpc>
          </a:pPr>
          <a:endParaRPr lang="en-US" altLang="en-US" sz="300" dirty="0"/>
        </a:p>
        <a:p>
          <a:pPr marL="12700" algn="l" rtl="0" eaLnBrk="0">
            <a:lnSpc>
              <a:spcPct val="91000"/>
            </a:lnSpc>
            <a:spcBef>
              <a:spcPts val="0"/>
            </a:spcBef>
          </a:pPr>
          <a:endParaRPr lang="en-US" altLang="en-US" sz="1900" dirty="0"/>
        </a:p>
      </xdr:txBody>
    </xdr:sp>
    <xdr:clientData/>
  </xdr:oneCellAnchor>
  <xdr:oneCellAnchor>
    <xdr:from>
      <xdr:col>0</xdr:col>
      <xdr:colOff>317</xdr:colOff>
      <xdr:row>8</xdr:row>
      <xdr:rowOff>369887</xdr:rowOff>
    </xdr:from>
    <xdr:ext cx="275590" cy="118745"/>
    <xdr:sp>
      <xdr:nvSpPr>
        <xdr:cNvPr id="4" name="textbox3"/>
        <xdr:cNvSpPr txBox="1"/>
      </xdr:nvSpPr>
      <xdr:spPr>
        <a:xfrm rot="16200000">
          <a:off x="78105" y="3122930"/>
          <a:ext cx="118745" cy="2755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4000"/>
            </a:lnSpc>
          </a:pPr>
          <a:endParaRPr lang="en-US" altLang="en-US" sz="16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view="pageBreakPreview" zoomScaleNormal="100" workbookViewId="0">
      <pane ySplit="5" topLeftCell="A6" activePane="bottomLeft" state="frozen"/>
      <selection/>
      <selection pane="bottomLeft" activeCell="O10" sqref="O10"/>
    </sheetView>
  </sheetViews>
  <sheetFormatPr defaultColWidth="10.2833333333333" defaultRowHeight="14.25"/>
  <cols>
    <col min="1" max="1" width="22.1" customWidth="1"/>
    <col min="2" max="2" width="8.5" customWidth="1"/>
    <col min="3" max="3" width="10.6" customWidth="1"/>
    <col min="4" max="4" width="10.3" customWidth="1"/>
    <col min="5" max="5" width="12" customWidth="1"/>
    <col min="6" max="6" width="8.9" customWidth="1"/>
    <col min="7" max="7" width="9.2" customWidth="1"/>
    <col min="8" max="8" width="8.2" customWidth="1"/>
    <col min="9" max="9" width="10.1" customWidth="1"/>
    <col min="10" max="10" width="8.6" customWidth="1"/>
    <col min="11" max="11" width="10.6" customWidth="1"/>
    <col min="12" max="12" width="7.6" customWidth="1"/>
  </cols>
  <sheetData>
    <row r="1" ht="20" customHeight="1" spans="1:12">
      <c r="A1" s="98" t="s">
        <v>0</v>
      </c>
      <c r="B1" s="99"/>
      <c r="C1" s="99"/>
      <c r="D1" s="99"/>
      <c r="E1" s="99"/>
      <c r="F1" s="99"/>
      <c r="G1" s="99"/>
      <c r="H1" s="99"/>
      <c r="I1" s="99" t="s">
        <v>1</v>
      </c>
      <c r="J1" s="99" t="s">
        <v>1</v>
      </c>
      <c r="K1" s="99"/>
      <c r="L1" s="99"/>
    </row>
    <row r="2" ht="33" customHeight="1" spans="1:12">
      <c r="A2" s="52" t="s">
        <v>2</v>
      </c>
      <c r="B2" s="52"/>
      <c r="C2" s="52"/>
      <c r="D2" s="52"/>
      <c r="E2" s="100"/>
      <c r="F2" s="52"/>
      <c r="G2" s="52"/>
      <c r="H2" s="52"/>
      <c r="I2" s="52"/>
      <c r="J2" s="52"/>
      <c r="K2" s="52"/>
      <c r="L2" s="52"/>
    </row>
    <row r="3" s="97" customFormat="1" ht="20" customHeight="1" spans="1:12">
      <c r="A3" s="101"/>
      <c r="B3" s="101"/>
      <c r="C3" s="101"/>
      <c r="D3" s="101"/>
      <c r="E3" s="101"/>
      <c r="F3" s="101"/>
      <c r="G3" s="101"/>
      <c r="H3" s="101"/>
      <c r="I3" s="101" t="s">
        <v>1</v>
      </c>
      <c r="J3" s="101" t="s">
        <v>1</v>
      </c>
      <c r="K3" s="117" t="s">
        <v>3</v>
      </c>
      <c r="L3" s="118"/>
    </row>
    <row r="4" s="51" customFormat="1" ht="30" customHeight="1" spans="1:12">
      <c r="A4" s="56" t="s">
        <v>4</v>
      </c>
      <c r="B4" s="57"/>
      <c r="C4" s="57"/>
      <c r="D4" s="57"/>
      <c r="E4" s="57"/>
      <c r="F4" s="57"/>
      <c r="G4" s="57"/>
      <c r="H4" s="102" t="s">
        <v>5</v>
      </c>
      <c r="I4" s="57" t="s">
        <v>1</v>
      </c>
      <c r="J4" s="119" t="s">
        <v>6</v>
      </c>
      <c r="K4" s="57"/>
      <c r="L4" s="56" t="s">
        <v>7</v>
      </c>
    </row>
    <row r="5" s="51" customFormat="1" ht="30" customHeight="1" spans="1:12">
      <c r="A5" s="58" t="s">
        <v>8</v>
      </c>
      <c r="B5" s="58" t="s">
        <v>9</v>
      </c>
      <c r="C5" s="103" t="s">
        <v>10</v>
      </c>
      <c r="D5" s="58" t="s">
        <v>11</v>
      </c>
      <c r="E5" s="58" t="s">
        <v>12</v>
      </c>
      <c r="F5" s="58" t="s">
        <v>13</v>
      </c>
      <c r="G5" s="56" t="s">
        <v>14</v>
      </c>
      <c r="H5" s="104"/>
      <c r="I5" s="57" t="s">
        <v>15</v>
      </c>
      <c r="J5" s="120" t="s">
        <v>1</v>
      </c>
      <c r="K5" s="86" t="s">
        <v>15</v>
      </c>
      <c r="L5" s="57"/>
    </row>
    <row r="6" s="51" customFormat="1" ht="30" customHeight="1" spans="1:12">
      <c r="A6" s="105" t="s">
        <v>16</v>
      </c>
      <c r="B6" s="106" t="s">
        <v>17</v>
      </c>
      <c r="C6" s="57" t="s">
        <v>18</v>
      </c>
      <c r="D6" s="96">
        <v>1.4842</v>
      </c>
      <c r="E6" s="107" t="s">
        <v>19</v>
      </c>
      <c r="F6" s="107" t="s">
        <v>20</v>
      </c>
      <c r="G6" s="106" t="s">
        <v>21</v>
      </c>
      <c r="H6" s="108">
        <v>5.75403</v>
      </c>
      <c r="I6" s="96">
        <v>4.28945</v>
      </c>
      <c r="J6" s="108">
        <v>4.448715</v>
      </c>
      <c r="K6" s="96">
        <v>1.4842</v>
      </c>
      <c r="L6" s="121"/>
    </row>
    <row r="7" s="51" customFormat="1" ht="30" customHeight="1" spans="1:12">
      <c r="A7" s="64" t="s">
        <v>22</v>
      </c>
      <c r="B7" s="106" t="s">
        <v>23</v>
      </c>
      <c r="C7" s="57" t="s">
        <v>18</v>
      </c>
      <c r="D7" s="96">
        <v>0.2032</v>
      </c>
      <c r="E7" s="107" t="s">
        <v>24</v>
      </c>
      <c r="F7" s="107" t="s">
        <v>25</v>
      </c>
      <c r="G7" s="106" t="s">
        <v>26</v>
      </c>
      <c r="H7" s="96">
        <v>0.32</v>
      </c>
      <c r="I7" s="96">
        <v>0.2032</v>
      </c>
      <c r="J7" s="96">
        <v>0.3222</v>
      </c>
      <c r="K7" s="96">
        <v>0.2032</v>
      </c>
      <c r="L7" s="121"/>
    </row>
    <row r="8" s="51" customFormat="1" ht="30" customHeight="1" spans="1:12">
      <c r="A8" s="64" t="s">
        <v>27</v>
      </c>
      <c r="B8" s="106" t="s">
        <v>28</v>
      </c>
      <c r="C8" s="57" t="s">
        <v>18</v>
      </c>
      <c r="D8" s="96">
        <v>0.0669</v>
      </c>
      <c r="E8" s="107" t="s">
        <v>29</v>
      </c>
      <c r="F8" s="107" t="s">
        <v>25</v>
      </c>
      <c r="G8" s="106" t="s">
        <v>26</v>
      </c>
      <c r="H8" s="96">
        <v>0.35959</v>
      </c>
      <c r="I8" s="96">
        <v>0.323</v>
      </c>
      <c r="J8" s="96">
        <v>0.35963</v>
      </c>
      <c r="K8" s="96">
        <v>0.0669</v>
      </c>
      <c r="L8" s="121"/>
    </row>
    <row r="9" s="51" customFormat="1" ht="30" customHeight="1" spans="1:12">
      <c r="A9" s="64" t="s">
        <v>30</v>
      </c>
      <c r="B9" s="106" t="s">
        <v>31</v>
      </c>
      <c r="C9" s="57" t="s">
        <v>18</v>
      </c>
      <c r="D9" s="96">
        <v>0.2083</v>
      </c>
      <c r="E9" s="107" t="s">
        <v>32</v>
      </c>
      <c r="F9" s="107" t="s">
        <v>33</v>
      </c>
      <c r="G9" s="106" t="s">
        <v>34</v>
      </c>
      <c r="H9" s="96">
        <v>0.2272</v>
      </c>
      <c r="I9" s="96">
        <v>0.15</v>
      </c>
      <c r="J9" s="96">
        <v>0.2272</v>
      </c>
      <c r="K9" s="96">
        <v>0.2083</v>
      </c>
      <c r="L9" s="121"/>
    </row>
    <row r="10" s="51" customFormat="1" ht="30" customHeight="1" spans="1:12">
      <c r="A10" s="109" t="s">
        <v>35</v>
      </c>
      <c r="B10" s="106" t="s">
        <v>36</v>
      </c>
      <c r="C10" s="57" t="s">
        <v>18</v>
      </c>
      <c r="D10" s="96">
        <v>0.22</v>
      </c>
      <c r="E10" s="107" t="s">
        <v>37</v>
      </c>
      <c r="F10" s="107" t="s">
        <v>38</v>
      </c>
      <c r="G10" s="106" t="s">
        <v>34</v>
      </c>
      <c r="H10" s="96">
        <v>0.22</v>
      </c>
      <c r="I10" s="96">
        <v>0.22</v>
      </c>
      <c r="J10" s="96">
        <v>0.2157743</v>
      </c>
      <c r="K10" s="96">
        <v>0.22</v>
      </c>
      <c r="L10" s="65"/>
    </row>
    <row r="11" s="51" customFormat="1" ht="30" customHeight="1" spans="1:12">
      <c r="A11" s="110" t="s">
        <v>39</v>
      </c>
      <c r="B11" s="106">
        <v>2105131</v>
      </c>
      <c r="C11" s="57" t="s">
        <v>18</v>
      </c>
      <c r="D11" s="70">
        <v>0.37</v>
      </c>
      <c r="E11" s="111">
        <v>44326</v>
      </c>
      <c r="F11" s="74">
        <v>3.38</v>
      </c>
      <c r="G11" s="70" t="s">
        <v>34</v>
      </c>
      <c r="H11" s="112">
        <v>0.9212</v>
      </c>
      <c r="I11" s="70">
        <v>0.37</v>
      </c>
      <c r="J11" s="70">
        <v>0.37</v>
      </c>
      <c r="K11" s="70">
        <v>0.37</v>
      </c>
      <c r="L11" s="66"/>
    </row>
    <row r="12" s="51" customFormat="1" ht="30" customHeight="1" spans="1:12">
      <c r="A12" s="110" t="s">
        <v>40</v>
      </c>
      <c r="B12" s="106">
        <v>2105132</v>
      </c>
      <c r="C12" s="57" t="s">
        <v>18</v>
      </c>
      <c r="D12" s="70">
        <v>0.04</v>
      </c>
      <c r="E12" s="111">
        <v>44326</v>
      </c>
      <c r="F12" s="74">
        <v>3.41</v>
      </c>
      <c r="G12" s="70" t="s">
        <v>26</v>
      </c>
      <c r="H12" s="96">
        <v>0.066</v>
      </c>
      <c r="I12" s="96">
        <v>0.066</v>
      </c>
      <c r="J12" s="70">
        <v>0.04</v>
      </c>
      <c r="K12" s="70">
        <v>0.04</v>
      </c>
      <c r="L12" s="66"/>
    </row>
    <row r="13" s="51" customFormat="1" ht="30" customHeight="1" spans="1:12">
      <c r="A13" s="113" t="s">
        <v>41</v>
      </c>
      <c r="B13" s="113" t="s">
        <v>42</v>
      </c>
      <c r="C13" s="57" t="s">
        <v>18</v>
      </c>
      <c r="D13" s="95">
        <v>0.5953</v>
      </c>
      <c r="E13" s="114" t="s">
        <v>43</v>
      </c>
      <c r="F13" s="114" t="s">
        <v>44</v>
      </c>
      <c r="G13" s="113" t="s">
        <v>26</v>
      </c>
      <c r="H13" s="95">
        <v>1.081377</v>
      </c>
      <c r="I13" s="95">
        <v>0.5953</v>
      </c>
      <c r="J13" s="95">
        <v>0.5953</v>
      </c>
      <c r="K13" s="95">
        <v>0.5953</v>
      </c>
      <c r="L13" s="66"/>
    </row>
    <row r="14" s="51" customFormat="1" ht="30" customHeight="1" spans="1:12">
      <c r="A14" s="113" t="s">
        <v>45</v>
      </c>
      <c r="B14" s="113">
        <v>2305064</v>
      </c>
      <c r="C14" s="57" t="s">
        <v>18</v>
      </c>
      <c r="D14" s="95">
        <v>0.3042</v>
      </c>
      <c r="E14" s="115">
        <v>44944</v>
      </c>
      <c r="F14" s="114">
        <v>2.98</v>
      </c>
      <c r="G14" s="113" t="s">
        <v>26</v>
      </c>
      <c r="H14" s="95">
        <v>0.2042</v>
      </c>
      <c r="I14" s="95">
        <v>0.2042</v>
      </c>
      <c r="J14" s="95">
        <v>0.2042</v>
      </c>
      <c r="K14" s="122">
        <v>0.2042</v>
      </c>
      <c r="L14" s="66"/>
    </row>
    <row r="15" s="51" customFormat="1" ht="30" customHeight="1" spans="1:12">
      <c r="A15" s="113" t="s">
        <v>45</v>
      </c>
      <c r="B15" s="113">
        <v>2305064</v>
      </c>
      <c r="C15" s="57" t="s">
        <v>18</v>
      </c>
      <c r="D15" s="95">
        <v>0.3042</v>
      </c>
      <c r="E15" s="115">
        <v>44944</v>
      </c>
      <c r="F15" s="114">
        <v>2.98</v>
      </c>
      <c r="G15" s="113" t="s">
        <v>26</v>
      </c>
      <c r="H15" s="95">
        <v>0.7491</v>
      </c>
      <c r="I15" s="95">
        <v>0.5</v>
      </c>
      <c r="J15" s="95">
        <v>0.1</v>
      </c>
      <c r="K15" s="122">
        <v>0.1</v>
      </c>
      <c r="L15" s="66"/>
    </row>
    <row r="16" s="51" customFormat="1" ht="30" customHeight="1" spans="1:12">
      <c r="A16" s="113" t="s">
        <v>46</v>
      </c>
      <c r="B16" s="113" t="s">
        <v>47</v>
      </c>
      <c r="C16" s="57" t="s">
        <v>18</v>
      </c>
      <c r="D16" s="95">
        <v>0.2111</v>
      </c>
      <c r="E16" s="114" t="s">
        <v>48</v>
      </c>
      <c r="F16" s="114" t="s">
        <v>49</v>
      </c>
      <c r="G16" s="113" t="s">
        <v>50</v>
      </c>
      <c r="H16" s="95">
        <v>0.320867</v>
      </c>
      <c r="I16" s="95">
        <v>0.224607</v>
      </c>
      <c r="J16" s="95" t="s">
        <v>51</v>
      </c>
      <c r="K16" s="122" t="s">
        <v>51</v>
      </c>
      <c r="L16" s="66"/>
    </row>
    <row r="17" s="51" customFormat="1" ht="30" customHeight="1" spans="1:12">
      <c r="A17" s="113" t="s">
        <v>46</v>
      </c>
      <c r="B17" s="113" t="s">
        <v>47</v>
      </c>
      <c r="C17" s="57" t="s">
        <v>18</v>
      </c>
      <c r="D17" s="95">
        <v>0.2111</v>
      </c>
      <c r="E17" s="114" t="s">
        <v>48</v>
      </c>
      <c r="F17" s="114" t="s">
        <v>49</v>
      </c>
      <c r="G17" s="116" t="s">
        <v>34</v>
      </c>
      <c r="H17" s="95">
        <v>0.222647</v>
      </c>
      <c r="I17" s="95">
        <v>0.1925</v>
      </c>
      <c r="J17" s="95">
        <v>0.05</v>
      </c>
      <c r="K17" s="122" t="s">
        <v>51</v>
      </c>
      <c r="L17" s="66"/>
    </row>
    <row r="18" s="51" customFormat="1" ht="30" customHeight="1" spans="1:12">
      <c r="A18" s="113" t="s">
        <v>46</v>
      </c>
      <c r="B18" s="113" t="s">
        <v>47</v>
      </c>
      <c r="C18" s="57" t="s">
        <v>18</v>
      </c>
      <c r="D18" s="95">
        <v>0.2111</v>
      </c>
      <c r="E18" s="114" t="s">
        <v>48</v>
      </c>
      <c r="F18" s="114" t="s">
        <v>49</v>
      </c>
      <c r="G18" s="113" t="s">
        <v>50</v>
      </c>
      <c r="H18" s="95">
        <v>0.7491</v>
      </c>
      <c r="I18" s="95" t="s">
        <v>52</v>
      </c>
      <c r="J18" s="95">
        <v>0.2111</v>
      </c>
      <c r="K18" s="122">
        <v>0.1111</v>
      </c>
      <c r="L18" s="66"/>
    </row>
  </sheetData>
  <mergeCells count="7">
    <mergeCell ref="A2:L2"/>
    <mergeCell ref="A3:J3"/>
    <mergeCell ref="K3:L3"/>
    <mergeCell ref="A4:G4"/>
    <mergeCell ref="H4:I4"/>
    <mergeCell ref="J4:K4"/>
    <mergeCell ref="L4:L5"/>
  </mergeCells>
  <pageMargins left="0.7" right="0.7" top="0.550694444444444" bottom="0.75" header="0.3" footer="0.3"/>
  <pageSetup paperSize="9" scale="9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topLeftCell="C1" workbookViewId="0">
      <pane ySplit="5" topLeftCell="A24" activePane="bottomLeft" state="frozen"/>
      <selection/>
      <selection pane="bottomLeft" activeCell="N16" sqref="N16"/>
    </sheetView>
  </sheetViews>
  <sheetFormatPr defaultColWidth="8.8" defaultRowHeight="14.25"/>
  <cols>
    <col min="1" max="1" width="76.7916666666667" customWidth="1"/>
    <col min="3" max="3" width="23.8583333333333" customWidth="1"/>
    <col min="5" max="5" width="10.7" customWidth="1"/>
    <col min="8" max="8" width="15.1333333333333" customWidth="1"/>
    <col min="10" max="10" width="9.9" customWidth="1"/>
    <col min="12" max="12" width="11.1" customWidth="1"/>
  </cols>
  <sheetData>
    <row r="1" ht="20.25" spans="1:1">
      <c r="A1" s="2" t="s">
        <v>53</v>
      </c>
    </row>
    <row r="2" ht="33" customHeight="1" spans="1:14">
      <c r="A2" s="52" t="s">
        <v>54</v>
      </c>
      <c r="B2" s="53"/>
      <c r="C2" s="53"/>
      <c r="D2" s="53"/>
      <c r="E2" s="54"/>
      <c r="F2" s="53"/>
      <c r="G2" s="53"/>
      <c r="H2" s="53"/>
      <c r="I2" s="53"/>
      <c r="J2" s="53"/>
      <c r="K2" s="53"/>
      <c r="L2" s="53"/>
      <c r="M2" s="53"/>
      <c r="N2" s="53"/>
    </row>
    <row r="3" s="51" customFormat="1" ht="25" customHeight="1" spans="1:1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82" t="s">
        <v>3</v>
      </c>
      <c r="N3" s="55"/>
    </row>
    <row r="4" s="51" customFormat="1" ht="30" customHeight="1" spans="1:14">
      <c r="A4" s="56" t="s">
        <v>4</v>
      </c>
      <c r="B4" s="57"/>
      <c r="C4" s="57"/>
      <c r="D4" s="57"/>
      <c r="E4" s="57"/>
      <c r="F4" s="57"/>
      <c r="G4" s="57"/>
      <c r="H4" s="58" t="s">
        <v>55</v>
      </c>
      <c r="I4" s="83" t="s">
        <v>56</v>
      </c>
      <c r="J4" s="57"/>
      <c r="K4" s="83" t="s">
        <v>57</v>
      </c>
      <c r="L4" s="57"/>
      <c r="M4" s="58" t="s">
        <v>58</v>
      </c>
      <c r="N4" s="56" t="s">
        <v>7</v>
      </c>
    </row>
    <row r="5" s="51" customFormat="1" ht="33" customHeight="1" spans="1:14">
      <c r="A5" s="58" t="s">
        <v>8</v>
      </c>
      <c r="B5" s="58" t="s">
        <v>9</v>
      </c>
      <c r="C5" s="58" t="s">
        <v>59</v>
      </c>
      <c r="D5" s="58" t="s">
        <v>60</v>
      </c>
      <c r="E5" s="58" t="s">
        <v>61</v>
      </c>
      <c r="F5" s="58" t="s">
        <v>62</v>
      </c>
      <c r="G5" s="58" t="s">
        <v>14</v>
      </c>
      <c r="H5" s="57"/>
      <c r="I5" s="84"/>
      <c r="J5" s="85" t="s">
        <v>15</v>
      </c>
      <c r="K5" s="84"/>
      <c r="L5" s="86" t="s">
        <v>15</v>
      </c>
      <c r="M5" s="57"/>
      <c r="N5" s="57"/>
    </row>
    <row r="6" s="51" customFormat="1" ht="22" customHeight="1" spans="1:14">
      <c r="A6" s="59" t="s">
        <v>63</v>
      </c>
      <c r="B6" s="60" t="s">
        <v>64</v>
      </c>
      <c r="C6" s="60" t="s">
        <v>65</v>
      </c>
      <c r="D6" s="61">
        <v>1</v>
      </c>
      <c r="E6" s="60" t="s">
        <v>66</v>
      </c>
      <c r="F6" s="60" t="s">
        <v>67</v>
      </c>
      <c r="G6" s="60" t="s">
        <v>21</v>
      </c>
      <c r="H6" s="58"/>
      <c r="I6" s="61">
        <v>1.3</v>
      </c>
      <c r="J6" s="61">
        <v>1</v>
      </c>
      <c r="K6" s="61">
        <v>1</v>
      </c>
      <c r="L6" s="61">
        <v>1</v>
      </c>
      <c r="M6" s="87">
        <v>0</v>
      </c>
      <c r="N6" s="88"/>
    </row>
    <row r="7" s="51" customFormat="1" ht="22" customHeight="1" spans="1:14">
      <c r="A7" s="59" t="s">
        <v>68</v>
      </c>
      <c r="B7" s="62" t="s">
        <v>69</v>
      </c>
      <c r="C7" s="62" t="s">
        <v>65</v>
      </c>
      <c r="D7" s="63">
        <v>1.28</v>
      </c>
      <c r="E7" s="62" t="s">
        <v>66</v>
      </c>
      <c r="F7" s="62" t="s">
        <v>70</v>
      </c>
      <c r="G7" s="62" t="s">
        <v>34</v>
      </c>
      <c r="H7" s="58"/>
      <c r="I7" s="63">
        <v>6.2085</v>
      </c>
      <c r="J7" s="63">
        <v>5</v>
      </c>
      <c r="K7" s="63">
        <v>2.28</v>
      </c>
      <c r="L7" s="63">
        <v>1.28</v>
      </c>
      <c r="M7" s="87">
        <v>0</v>
      </c>
      <c r="N7" s="89"/>
    </row>
    <row r="8" s="51" customFormat="1" ht="22" customHeight="1" spans="1:14">
      <c r="A8" s="59" t="s">
        <v>71</v>
      </c>
      <c r="B8" s="62" t="s">
        <v>72</v>
      </c>
      <c r="C8" s="62" t="s">
        <v>65</v>
      </c>
      <c r="D8" s="63">
        <v>0.6</v>
      </c>
      <c r="E8" s="62" t="s">
        <v>24</v>
      </c>
      <c r="F8" s="62" t="s">
        <v>73</v>
      </c>
      <c r="G8" s="62" t="s">
        <v>21</v>
      </c>
      <c r="H8" s="58"/>
      <c r="I8" s="63">
        <v>1.3</v>
      </c>
      <c r="J8" s="63">
        <v>1</v>
      </c>
      <c r="K8" s="63">
        <v>1</v>
      </c>
      <c r="L8" s="63">
        <v>0.6</v>
      </c>
      <c r="M8" s="87">
        <v>0</v>
      </c>
      <c r="N8" s="89"/>
    </row>
    <row r="9" s="51" customFormat="1" ht="22" customHeight="1" spans="1:14">
      <c r="A9" s="59" t="s">
        <v>74</v>
      </c>
      <c r="B9" s="62" t="s">
        <v>75</v>
      </c>
      <c r="C9" s="62" t="s">
        <v>65</v>
      </c>
      <c r="D9" s="63">
        <v>1</v>
      </c>
      <c r="E9" s="62" t="s">
        <v>29</v>
      </c>
      <c r="F9" s="62" t="s">
        <v>76</v>
      </c>
      <c r="G9" s="62" t="s">
        <v>34</v>
      </c>
      <c r="H9" s="58"/>
      <c r="I9" s="63">
        <v>6.2085</v>
      </c>
      <c r="J9" s="63">
        <v>5</v>
      </c>
      <c r="K9" s="63">
        <v>2.28</v>
      </c>
      <c r="L9" s="63">
        <v>1</v>
      </c>
      <c r="M9" s="87">
        <v>0</v>
      </c>
      <c r="N9" s="89"/>
    </row>
    <row r="10" s="51" customFormat="1" ht="22" customHeight="1" spans="1:14">
      <c r="A10" s="59" t="s">
        <v>77</v>
      </c>
      <c r="B10" s="62" t="s">
        <v>78</v>
      </c>
      <c r="C10" s="62" t="s">
        <v>79</v>
      </c>
      <c r="D10" s="63">
        <v>0.8</v>
      </c>
      <c r="E10" s="62" t="s">
        <v>80</v>
      </c>
      <c r="F10" s="62" t="s">
        <v>81</v>
      </c>
      <c r="G10" s="64" t="s">
        <v>26</v>
      </c>
      <c r="H10" s="65"/>
      <c r="I10" s="63">
        <v>19.980037</v>
      </c>
      <c r="J10" s="63">
        <v>10</v>
      </c>
      <c r="K10" s="63">
        <v>0.8</v>
      </c>
      <c r="L10" s="63">
        <v>0.8</v>
      </c>
      <c r="M10" s="87">
        <v>0</v>
      </c>
      <c r="N10" s="66"/>
    </row>
    <row r="11" s="51" customFormat="1" ht="22" customHeight="1" spans="1:14">
      <c r="A11" s="59" t="s">
        <v>82</v>
      </c>
      <c r="B11" s="62" t="s">
        <v>83</v>
      </c>
      <c r="C11" s="62" t="s">
        <v>65</v>
      </c>
      <c r="D11" s="63">
        <v>0.8</v>
      </c>
      <c r="E11" s="62" t="s">
        <v>32</v>
      </c>
      <c r="F11" s="62" t="s">
        <v>33</v>
      </c>
      <c r="G11" s="64" t="s">
        <v>34</v>
      </c>
      <c r="H11" s="66"/>
      <c r="I11" s="63">
        <v>1.2</v>
      </c>
      <c r="J11" s="63">
        <v>0.8</v>
      </c>
      <c r="K11" s="63">
        <v>8</v>
      </c>
      <c r="L11" s="63">
        <v>0.8</v>
      </c>
      <c r="M11" s="87">
        <v>0</v>
      </c>
      <c r="N11" s="66"/>
    </row>
    <row r="12" s="51" customFormat="1" ht="22" customHeight="1" spans="1:14">
      <c r="A12" s="59" t="s">
        <v>84</v>
      </c>
      <c r="B12" s="62" t="s">
        <v>85</v>
      </c>
      <c r="C12" s="62" t="s">
        <v>65</v>
      </c>
      <c r="D12" s="63">
        <v>1.2</v>
      </c>
      <c r="E12" s="62" t="s">
        <v>86</v>
      </c>
      <c r="F12" s="62" t="s">
        <v>87</v>
      </c>
      <c r="G12" s="64" t="s">
        <v>21</v>
      </c>
      <c r="H12" s="66"/>
      <c r="I12" s="63">
        <v>10.415565</v>
      </c>
      <c r="J12" s="63">
        <v>8.4</v>
      </c>
      <c r="K12" s="63">
        <v>1.2</v>
      </c>
      <c r="L12" s="63">
        <v>1.2</v>
      </c>
      <c r="M12" s="87">
        <v>0</v>
      </c>
      <c r="N12" s="66"/>
    </row>
    <row r="13" s="51" customFormat="1" ht="22" customHeight="1" spans="1:14">
      <c r="A13" s="59" t="s">
        <v>88</v>
      </c>
      <c r="B13" s="62" t="s">
        <v>89</v>
      </c>
      <c r="C13" s="62" t="s">
        <v>79</v>
      </c>
      <c r="D13" s="63">
        <v>1.9</v>
      </c>
      <c r="E13" s="62" t="s">
        <v>90</v>
      </c>
      <c r="F13" s="62" t="s">
        <v>25</v>
      </c>
      <c r="G13" s="64" t="s">
        <v>26</v>
      </c>
      <c r="H13" s="66"/>
      <c r="I13" s="63">
        <v>19.980037</v>
      </c>
      <c r="J13" s="63">
        <v>10</v>
      </c>
      <c r="K13" s="63">
        <v>1.9</v>
      </c>
      <c r="L13" s="63">
        <v>1.9</v>
      </c>
      <c r="M13" s="87">
        <v>0.1849644076</v>
      </c>
      <c r="N13" s="66"/>
    </row>
    <row r="14" s="51" customFormat="1" ht="22" customHeight="1" spans="1:14">
      <c r="A14" s="59" t="s">
        <v>91</v>
      </c>
      <c r="B14" s="62" t="s">
        <v>92</v>
      </c>
      <c r="C14" s="62" t="s">
        <v>93</v>
      </c>
      <c r="D14" s="63">
        <v>0.4</v>
      </c>
      <c r="E14" s="62" t="s">
        <v>94</v>
      </c>
      <c r="F14" s="62" t="s">
        <v>95</v>
      </c>
      <c r="G14" s="64" t="s">
        <v>26</v>
      </c>
      <c r="H14" s="66"/>
      <c r="I14" s="63">
        <v>19.980037</v>
      </c>
      <c r="J14" s="63">
        <v>10</v>
      </c>
      <c r="K14" s="63">
        <v>0.4</v>
      </c>
      <c r="L14" s="63">
        <v>0.4</v>
      </c>
      <c r="M14" s="87">
        <v>0</v>
      </c>
      <c r="N14" s="66"/>
    </row>
    <row r="15" s="51" customFormat="1" ht="22" customHeight="1" spans="1:14">
      <c r="A15" s="59" t="s">
        <v>96</v>
      </c>
      <c r="B15" s="62" t="s">
        <v>97</v>
      </c>
      <c r="C15" s="62" t="s">
        <v>93</v>
      </c>
      <c r="D15" s="63">
        <v>0.6</v>
      </c>
      <c r="E15" s="62" t="s">
        <v>94</v>
      </c>
      <c r="F15" s="62" t="s">
        <v>98</v>
      </c>
      <c r="G15" s="64" t="s">
        <v>99</v>
      </c>
      <c r="H15" s="66"/>
      <c r="I15" s="63">
        <v>4.732</v>
      </c>
      <c r="J15" s="63">
        <v>3.6</v>
      </c>
      <c r="K15" s="63">
        <v>0.6</v>
      </c>
      <c r="L15" s="63">
        <v>0.6</v>
      </c>
      <c r="M15" s="87">
        <f>0.245+0.0022</f>
        <v>0.2472</v>
      </c>
      <c r="N15" s="66"/>
    </row>
    <row r="16" s="51" customFormat="1" ht="22" customHeight="1" spans="1:14">
      <c r="A16" s="59" t="s">
        <v>100</v>
      </c>
      <c r="B16" s="62" t="s">
        <v>101</v>
      </c>
      <c r="C16" s="62" t="s">
        <v>93</v>
      </c>
      <c r="D16" s="63">
        <v>0.4</v>
      </c>
      <c r="E16" s="62" t="s">
        <v>102</v>
      </c>
      <c r="F16" s="62" t="s">
        <v>103</v>
      </c>
      <c r="G16" s="64" t="s">
        <v>99</v>
      </c>
      <c r="H16" s="66"/>
      <c r="I16" s="63">
        <v>3</v>
      </c>
      <c r="J16" s="63">
        <v>2.4</v>
      </c>
      <c r="K16" s="63">
        <v>0.4</v>
      </c>
      <c r="L16" s="63">
        <v>0.4</v>
      </c>
      <c r="M16" s="90">
        <v>0</v>
      </c>
      <c r="N16" s="66"/>
    </row>
    <row r="17" s="51" customFormat="1" ht="22" customHeight="1" spans="1:14">
      <c r="A17" s="59" t="s">
        <v>104</v>
      </c>
      <c r="B17" s="62" t="s">
        <v>105</v>
      </c>
      <c r="C17" s="62" t="s">
        <v>93</v>
      </c>
      <c r="D17" s="63">
        <v>0.6</v>
      </c>
      <c r="E17" s="62" t="s">
        <v>102</v>
      </c>
      <c r="F17" s="62" t="s">
        <v>106</v>
      </c>
      <c r="G17" s="64" t="s">
        <v>26</v>
      </c>
      <c r="H17" s="66"/>
      <c r="I17" s="63">
        <v>19.980037</v>
      </c>
      <c r="J17" s="63">
        <v>10</v>
      </c>
      <c r="K17" s="63">
        <v>0.6</v>
      </c>
      <c r="L17" s="63">
        <v>0.6</v>
      </c>
      <c r="M17" s="90">
        <v>0</v>
      </c>
      <c r="N17" s="66"/>
    </row>
    <row r="18" s="51" customFormat="1" ht="22" customHeight="1" spans="1:14">
      <c r="A18" s="59" t="s">
        <v>107</v>
      </c>
      <c r="B18" s="62" t="s">
        <v>108</v>
      </c>
      <c r="C18" s="62" t="s">
        <v>93</v>
      </c>
      <c r="D18" s="63">
        <v>0.3</v>
      </c>
      <c r="E18" s="62" t="s">
        <v>102</v>
      </c>
      <c r="F18" s="62" t="s">
        <v>109</v>
      </c>
      <c r="G18" s="64" t="s">
        <v>110</v>
      </c>
      <c r="H18" s="66"/>
      <c r="I18" s="63">
        <v>2.7</v>
      </c>
      <c r="J18" s="63">
        <v>1.5</v>
      </c>
      <c r="K18" s="68">
        <v>0.3</v>
      </c>
      <c r="L18" s="63">
        <v>0.3</v>
      </c>
      <c r="M18" s="90">
        <v>0</v>
      </c>
      <c r="N18" s="66"/>
    </row>
    <row r="19" s="51" customFormat="1" ht="22" customHeight="1" spans="1:14">
      <c r="A19" s="59" t="s">
        <v>111</v>
      </c>
      <c r="B19" s="67">
        <v>173719</v>
      </c>
      <c r="C19" s="62" t="s">
        <v>65</v>
      </c>
      <c r="D19" s="68">
        <v>0.2</v>
      </c>
      <c r="E19" s="69">
        <v>44357</v>
      </c>
      <c r="F19" s="62">
        <v>3.23</v>
      </c>
      <c r="G19" s="64" t="s">
        <v>21</v>
      </c>
      <c r="H19" s="66"/>
      <c r="I19" s="91">
        <v>8.015565</v>
      </c>
      <c r="J19" s="90">
        <v>6</v>
      </c>
      <c r="K19" s="92">
        <v>0.2</v>
      </c>
      <c r="L19" s="91">
        <v>0.2</v>
      </c>
      <c r="M19" s="90">
        <v>0</v>
      </c>
      <c r="N19" s="66"/>
    </row>
    <row r="20" s="51" customFormat="1" ht="22" customHeight="1" spans="1:14">
      <c r="A20" s="59" t="s">
        <v>112</v>
      </c>
      <c r="B20" s="67">
        <v>173714</v>
      </c>
      <c r="C20" s="64" t="s">
        <v>93</v>
      </c>
      <c r="D20" s="70">
        <v>1.58</v>
      </c>
      <c r="E20" s="69">
        <v>44357</v>
      </c>
      <c r="F20" s="71">
        <v>3.34</v>
      </c>
      <c r="G20" s="72" t="s">
        <v>26</v>
      </c>
      <c r="H20" s="66"/>
      <c r="I20" s="91">
        <v>19.980037</v>
      </c>
      <c r="J20" s="90">
        <v>10</v>
      </c>
      <c r="K20" s="70">
        <v>1.58</v>
      </c>
      <c r="L20" s="91">
        <v>1.58</v>
      </c>
      <c r="M20" s="90">
        <v>0</v>
      </c>
      <c r="N20" s="66"/>
    </row>
    <row r="21" s="51" customFormat="1" ht="22" customHeight="1" spans="1:14">
      <c r="A21" s="59" t="s">
        <v>113</v>
      </c>
      <c r="B21" s="67">
        <v>173869</v>
      </c>
      <c r="C21" s="64" t="s">
        <v>93</v>
      </c>
      <c r="D21" s="70">
        <v>1.7</v>
      </c>
      <c r="E21" s="73">
        <v>44497</v>
      </c>
      <c r="F21" s="70">
        <v>3.23</v>
      </c>
      <c r="G21" s="74" t="s">
        <v>26</v>
      </c>
      <c r="H21" s="66"/>
      <c r="I21" s="91">
        <v>19.980037</v>
      </c>
      <c r="J21" s="90">
        <v>10</v>
      </c>
      <c r="K21" s="70">
        <v>1.7</v>
      </c>
      <c r="L21" s="91">
        <v>1.7</v>
      </c>
      <c r="M21" s="90">
        <v>0</v>
      </c>
      <c r="N21" s="66"/>
    </row>
    <row r="22" s="51" customFormat="1" ht="22" customHeight="1" spans="1:14">
      <c r="A22" s="59" t="s">
        <v>114</v>
      </c>
      <c r="B22" s="75" t="s">
        <v>115</v>
      </c>
      <c r="C22" s="75" t="s">
        <v>93</v>
      </c>
      <c r="D22" s="76">
        <v>1</v>
      </c>
      <c r="E22" s="75" t="s">
        <v>116</v>
      </c>
      <c r="F22" s="75" t="s">
        <v>117</v>
      </c>
      <c r="G22" s="77" t="s">
        <v>26</v>
      </c>
      <c r="H22" s="66"/>
      <c r="I22" s="76">
        <v>19.980037</v>
      </c>
      <c r="J22" s="76">
        <v>10</v>
      </c>
      <c r="K22" s="76">
        <v>5.73</v>
      </c>
      <c r="L22" s="76">
        <v>1</v>
      </c>
      <c r="M22" s="90">
        <v>0</v>
      </c>
      <c r="N22" s="66"/>
    </row>
    <row r="23" s="51" customFormat="1" ht="22" customHeight="1" spans="1:14">
      <c r="A23" s="59" t="s">
        <v>118</v>
      </c>
      <c r="B23" s="75" t="s">
        <v>119</v>
      </c>
      <c r="C23" s="75" t="s">
        <v>93</v>
      </c>
      <c r="D23" s="76">
        <v>0.16</v>
      </c>
      <c r="E23" s="75" t="s">
        <v>120</v>
      </c>
      <c r="F23" s="75" t="s">
        <v>38</v>
      </c>
      <c r="G23" s="77" t="s">
        <v>99</v>
      </c>
      <c r="H23" s="66"/>
      <c r="I23" s="76">
        <v>3.85</v>
      </c>
      <c r="J23" s="76">
        <v>1.9</v>
      </c>
      <c r="K23" s="76">
        <v>0.46</v>
      </c>
      <c r="L23" s="76">
        <v>0.16</v>
      </c>
      <c r="M23" s="90">
        <v>0</v>
      </c>
      <c r="N23" s="66"/>
    </row>
    <row r="24" s="51" customFormat="1" ht="22" customHeight="1" spans="1:14">
      <c r="A24" s="59" t="s">
        <v>121</v>
      </c>
      <c r="B24" s="75" t="s">
        <v>122</v>
      </c>
      <c r="C24" s="75" t="s">
        <v>65</v>
      </c>
      <c r="D24" s="76">
        <v>0.5</v>
      </c>
      <c r="E24" s="75" t="s">
        <v>120</v>
      </c>
      <c r="F24" s="75" t="s">
        <v>123</v>
      </c>
      <c r="G24" s="77" t="s">
        <v>34</v>
      </c>
      <c r="H24" s="66"/>
      <c r="I24" s="76">
        <v>5.0964</v>
      </c>
      <c r="J24" s="76">
        <v>3.8</v>
      </c>
      <c r="K24" s="76">
        <v>0.82</v>
      </c>
      <c r="L24" s="76">
        <v>0.5</v>
      </c>
      <c r="M24" s="90">
        <v>0</v>
      </c>
      <c r="N24" s="66"/>
    </row>
    <row r="25" s="51" customFormat="1" ht="22" customHeight="1" spans="1:14">
      <c r="A25" s="59" t="s">
        <v>124</v>
      </c>
      <c r="B25" s="75" t="s">
        <v>125</v>
      </c>
      <c r="C25" s="75" t="s">
        <v>93</v>
      </c>
      <c r="D25" s="76">
        <v>0.98</v>
      </c>
      <c r="E25" s="75" t="s">
        <v>126</v>
      </c>
      <c r="F25" s="75" t="s">
        <v>127</v>
      </c>
      <c r="G25" s="77" t="s">
        <v>26</v>
      </c>
      <c r="H25" s="66"/>
      <c r="I25" s="76">
        <v>30.032737</v>
      </c>
      <c r="J25" s="76">
        <v>15</v>
      </c>
      <c r="K25" s="76">
        <v>6.51</v>
      </c>
      <c r="L25" s="76">
        <v>0.98</v>
      </c>
      <c r="M25" s="90">
        <v>0</v>
      </c>
      <c r="N25" s="66"/>
    </row>
    <row r="26" s="51" customFormat="1" ht="22" customHeight="1" spans="1:14">
      <c r="A26" s="59" t="s">
        <v>128</v>
      </c>
      <c r="B26" s="75" t="s">
        <v>129</v>
      </c>
      <c r="C26" s="75" t="s">
        <v>93</v>
      </c>
      <c r="D26" s="76">
        <v>0.3</v>
      </c>
      <c r="E26" s="75" t="s">
        <v>126</v>
      </c>
      <c r="F26" s="75" t="s">
        <v>130</v>
      </c>
      <c r="G26" s="77" t="s">
        <v>99</v>
      </c>
      <c r="H26" s="66"/>
      <c r="I26" s="76">
        <v>3.85</v>
      </c>
      <c r="J26" s="76">
        <v>1.9</v>
      </c>
      <c r="K26" s="76">
        <v>0.46</v>
      </c>
      <c r="L26" s="76">
        <v>0.3</v>
      </c>
      <c r="M26" s="90">
        <v>0</v>
      </c>
      <c r="N26" s="66"/>
    </row>
    <row r="27" s="51" customFormat="1" ht="22" customHeight="1" spans="1:14">
      <c r="A27" s="59" t="s">
        <v>131</v>
      </c>
      <c r="B27" s="75" t="s">
        <v>132</v>
      </c>
      <c r="C27" s="75" t="s">
        <v>65</v>
      </c>
      <c r="D27" s="76">
        <v>0.32</v>
      </c>
      <c r="E27" s="75" t="s">
        <v>133</v>
      </c>
      <c r="F27" s="75" t="s">
        <v>134</v>
      </c>
      <c r="G27" s="77" t="s">
        <v>34</v>
      </c>
      <c r="H27" s="66"/>
      <c r="I27" s="76">
        <v>5.0964</v>
      </c>
      <c r="J27" s="76">
        <v>3.8</v>
      </c>
      <c r="K27" s="76">
        <v>0.82</v>
      </c>
      <c r="L27" s="76">
        <v>0.32</v>
      </c>
      <c r="M27" s="90">
        <v>0</v>
      </c>
      <c r="N27" s="66"/>
    </row>
    <row r="28" s="51" customFormat="1" ht="22" customHeight="1" spans="1:14">
      <c r="A28" s="59" t="s">
        <v>135</v>
      </c>
      <c r="B28" s="75" t="s">
        <v>136</v>
      </c>
      <c r="C28" s="75" t="s">
        <v>93</v>
      </c>
      <c r="D28" s="76">
        <v>0.5</v>
      </c>
      <c r="E28" s="75" t="s">
        <v>133</v>
      </c>
      <c r="F28" s="75" t="s">
        <v>137</v>
      </c>
      <c r="G28" s="77" t="s">
        <v>26</v>
      </c>
      <c r="H28" s="66"/>
      <c r="I28" s="76">
        <v>22.78</v>
      </c>
      <c r="J28" s="76">
        <v>11.4</v>
      </c>
      <c r="K28" s="76">
        <v>1.0191504</v>
      </c>
      <c r="L28" s="76">
        <v>0.5</v>
      </c>
      <c r="M28" s="90">
        <v>0</v>
      </c>
      <c r="N28" s="66"/>
    </row>
    <row r="29" s="51" customFormat="1" ht="22" customHeight="1" spans="1:14">
      <c r="A29" s="59" t="s">
        <v>138</v>
      </c>
      <c r="B29" s="75" t="s">
        <v>139</v>
      </c>
      <c r="C29" s="75" t="s">
        <v>93</v>
      </c>
      <c r="D29" s="76">
        <v>0.28</v>
      </c>
      <c r="E29" s="75" t="s">
        <v>133</v>
      </c>
      <c r="F29" s="75" t="s">
        <v>140</v>
      </c>
      <c r="G29" s="77" t="s">
        <v>110</v>
      </c>
      <c r="H29" s="78"/>
      <c r="I29" s="93">
        <v>0.776093</v>
      </c>
      <c r="J29" s="93">
        <v>0.2811</v>
      </c>
      <c r="K29" s="93">
        <v>0.28</v>
      </c>
      <c r="L29" s="93">
        <v>0.28</v>
      </c>
      <c r="M29" s="94">
        <v>0</v>
      </c>
      <c r="N29" s="78"/>
    </row>
    <row r="30" s="51" customFormat="1" ht="22" customHeight="1" spans="1:14">
      <c r="A30" s="59" t="s">
        <v>141</v>
      </c>
      <c r="B30" s="75" t="s">
        <v>142</v>
      </c>
      <c r="C30" s="75" t="s">
        <v>93</v>
      </c>
      <c r="D30" s="76">
        <v>0.8</v>
      </c>
      <c r="E30" s="75" t="s">
        <v>143</v>
      </c>
      <c r="F30" s="75">
        <v>2.98</v>
      </c>
      <c r="G30" s="77" t="s">
        <v>26</v>
      </c>
      <c r="H30" s="79" t="s">
        <v>144</v>
      </c>
      <c r="I30" s="93">
        <v>19.980037</v>
      </c>
      <c r="J30" s="93">
        <v>10</v>
      </c>
      <c r="K30" s="93">
        <v>9.38</v>
      </c>
      <c r="L30" s="93">
        <v>0.8</v>
      </c>
      <c r="M30" s="94">
        <v>0</v>
      </c>
      <c r="N30" s="66"/>
    </row>
    <row r="31" s="51" customFormat="1" ht="22" customHeight="1" spans="1:14">
      <c r="A31" s="59" t="s">
        <v>141</v>
      </c>
      <c r="B31" s="75" t="s">
        <v>142</v>
      </c>
      <c r="C31" s="75" t="s">
        <v>93</v>
      </c>
      <c r="D31" s="76">
        <v>0.4</v>
      </c>
      <c r="E31" s="75" t="s">
        <v>143</v>
      </c>
      <c r="F31" s="75">
        <v>2.98</v>
      </c>
      <c r="G31" s="77" t="s">
        <v>26</v>
      </c>
      <c r="H31" s="79" t="s">
        <v>145</v>
      </c>
      <c r="I31" s="93">
        <v>7.1</v>
      </c>
      <c r="J31" s="93">
        <v>4.4</v>
      </c>
      <c r="K31" s="93">
        <v>0.6</v>
      </c>
      <c r="L31" s="93">
        <v>0.4</v>
      </c>
      <c r="M31" s="94">
        <v>0</v>
      </c>
      <c r="N31" s="66"/>
    </row>
    <row r="32" s="51" customFormat="1" ht="22" customHeight="1" spans="1:14">
      <c r="A32" s="75" t="s">
        <v>146</v>
      </c>
      <c r="B32" s="75">
        <v>101946</v>
      </c>
      <c r="C32" s="75" t="s">
        <v>93</v>
      </c>
      <c r="D32" s="76">
        <v>0.62</v>
      </c>
      <c r="E32" s="80">
        <v>44985</v>
      </c>
      <c r="F32" s="75">
        <v>3.02</v>
      </c>
      <c r="G32" s="77" t="s">
        <v>26</v>
      </c>
      <c r="H32" s="79" t="s">
        <v>144</v>
      </c>
      <c r="I32" s="93">
        <v>19.980037</v>
      </c>
      <c r="J32" s="93">
        <v>10</v>
      </c>
      <c r="K32" s="93">
        <f>9.38+0.62</f>
        <v>10</v>
      </c>
      <c r="L32" s="93">
        <v>0.62</v>
      </c>
      <c r="M32" s="94">
        <v>0</v>
      </c>
      <c r="N32" s="66"/>
    </row>
    <row r="33" s="51" customFormat="1" ht="22" customHeight="1" spans="1:14">
      <c r="A33" s="75" t="s">
        <v>146</v>
      </c>
      <c r="B33" s="75">
        <v>101946</v>
      </c>
      <c r="C33" s="75" t="s">
        <v>93</v>
      </c>
      <c r="D33" s="76">
        <v>0.4</v>
      </c>
      <c r="E33" s="80">
        <v>44985</v>
      </c>
      <c r="F33" s="75">
        <v>3.02</v>
      </c>
      <c r="G33" s="77" t="s">
        <v>26</v>
      </c>
      <c r="H33" s="79" t="s">
        <v>145</v>
      </c>
      <c r="I33" s="93">
        <v>7.1</v>
      </c>
      <c r="J33" s="93">
        <v>4.4</v>
      </c>
      <c r="K33" s="93">
        <v>1</v>
      </c>
      <c r="L33" s="93">
        <v>0.4</v>
      </c>
      <c r="M33" s="94">
        <v>0</v>
      </c>
      <c r="N33" s="66"/>
    </row>
    <row r="34" s="51" customFormat="1" ht="22" customHeight="1" spans="1:14">
      <c r="A34" s="75" t="s">
        <v>147</v>
      </c>
      <c r="B34" s="75">
        <v>2305323</v>
      </c>
      <c r="C34" s="75" t="s">
        <v>93</v>
      </c>
      <c r="D34" s="76">
        <v>0.65</v>
      </c>
      <c r="E34" s="80">
        <v>45019</v>
      </c>
      <c r="F34" s="75">
        <v>2.96</v>
      </c>
      <c r="G34" s="77" t="s">
        <v>26</v>
      </c>
      <c r="H34" s="79" t="s">
        <v>148</v>
      </c>
      <c r="I34" s="93">
        <v>10.0527</v>
      </c>
      <c r="J34" s="93">
        <v>5</v>
      </c>
      <c r="K34" s="93">
        <v>1.03</v>
      </c>
      <c r="L34" s="93">
        <v>0.65</v>
      </c>
      <c r="M34" s="94">
        <v>0</v>
      </c>
      <c r="N34" s="66"/>
    </row>
    <row r="35" s="51" customFormat="1" ht="22" customHeight="1" spans="1:14">
      <c r="A35" s="75" t="s">
        <v>149</v>
      </c>
      <c r="B35" s="75">
        <v>2305323</v>
      </c>
      <c r="C35" s="75" t="s">
        <v>93</v>
      </c>
      <c r="D35" s="76">
        <v>0.1</v>
      </c>
      <c r="E35" s="80">
        <v>45019</v>
      </c>
      <c r="F35" s="75">
        <v>2.96</v>
      </c>
      <c r="G35" s="77" t="s">
        <v>26</v>
      </c>
      <c r="H35" s="79" t="s">
        <v>145</v>
      </c>
      <c r="I35" s="93">
        <v>7.1</v>
      </c>
      <c r="J35" s="93">
        <v>4.4</v>
      </c>
      <c r="K35" s="93">
        <v>1.1</v>
      </c>
      <c r="L35" s="93">
        <v>0.1</v>
      </c>
      <c r="M35" s="94">
        <v>0</v>
      </c>
      <c r="N35" s="78"/>
    </row>
    <row r="36" s="51" customFormat="1" ht="22" customHeight="1" spans="1:14">
      <c r="A36" s="75" t="s">
        <v>150</v>
      </c>
      <c r="B36" s="75">
        <v>2305782</v>
      </c>
      <c r="C36" s="75" t="s">
        <v>93</v>
      </c>
      <c r="D36" s="76">
        <v>0.8</v>
      </c>
      <c r="E36" s="80">
        <v>45128</v>
      </c>
      <c r="F36" s="75">
        <v>2.73</v>
      </c>
      <c r="G36" s="77" t="s">
        <v>26</v>
      </c>
      <c r="H36" s="81" t="s">
        <v>148</v>
      </c>
      <c r="I36" s="95">
        <v>10.0527</v>
      </c>
      <c r="J36" s="95">
        <v>5</v>
      </c>
      <c r="K36" s="95">
        <v>1.83</v>
      </c>
      <c r="L36" s="95">
        <v>0.8</v>
      </c>
      <c r="M36" s="96">
        <v>0</v>
      </c>
      <c r="N36" s="66"/>
    </row>
    <row r="37" s="51" customFormat="1" ht="22" customHeight="1" spans="1:14">
      <c r="A37" s="75" t="s">
        <v>151</v>
      </c>
      <c r="B37" s="75">
        <v>2305782</v>
      </c>
      <c r="C37" s="75" t="s">
        <v>93</v>
      </c>
      <c r="D37" s="76">
        <v>0.5</v>
      </c>
      <c r="E37" s="80">
        <v>45128</v>
      </c>
      <c r="F37" s="75">
        <v>2.73</v>
      </c>
      <c r="G37" s="77" t="s">
        <v>26</v>
      </c>
      <c r="H37" s="81" t="s">
        <v>148</v>
      </c>
      <c r="I37" s="95" t="s">
        <v>152</v>
      </c>
      <c r="J37" s="95">
        <v>7</v>
      </c>
      <c r="K37" s="95">
        <v>0.8</v>
      </c>
      <c r="L37" s="95">
        <v>0.5</v>
      </c>
      <c r="M37" s="96">
        <v>0</v>
      </c>
      <c r="N37" s="66"/>
    </row>
    <row r="38" s="51" customFormat="1" ht="22" customHeight="1" spans="1:14">
      <c r="A38" s="75" t="s">
        <v>153</v>
      </c>
      <c r="B38" s="75">
        <v>2305935</v>
      </c>
      <c r="C38" s="75" t="s">
        <v>93</v>
      </c>
      <c r="D38" s="76">
        <v>0.2</v>
      </c>
      <c r="E38" s="80">
        <v>45154</v>
      </c>
      <c r="F38" s="75" t="s">
        <v>154</v>
      </c>
      <c r="G38" s="77" t="s">
        <v>26</v>
      </c>
      <c r="H38" s="81" t="s">
        <v>148</v>
      </c>
      <c r="I38" s="95">
        <v>10.0527</v>
      </c>
      <c r="J38" s="95">
        <v>5</v>
      </c>
      <c r="K38" s="95">
        <v>2.03</v>
      </c>
      <c r="L38" s="95">
        <v>0.2</v>
      </c>
      <c r="M38" s="96">
        <v>0</v>
      </c>
      <c r="N38" s="66"/>
    </row>
  </sheetData>
  <mergeCells count="9">
    <mergeCell ref="A2:N2"/>
    <mergeCell ref="A3:L3"/>
    <mergeCell ref="M3:N3"/>
    <mergeCell ref="A4:G4"/>
    <mergeCell ref="I4:J4"/>
    <mergeCell ref="K4:L4"/>
    <mergeCell ref="H4:H5"/>
    <mergeCell ref="M4:M5"/>
    <mergeCell ref="N4:N5"/>
  </mergeCells>
  <printOptions horizontalCentered="1"/>
  <pageMargins left="0.511805555555556" right="0.393055555555556" top="0.66875" bottom="0.826388888888889" header="0.5" footer="0.5"/>
  <pageSetup paperSize="8" scale="81" orientation="landscape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I9" sqref="I9"/>
    </sheetView>
  </sheetViews>
  <sheetFormatPr defaultColWidth="8.8" defaultRowHeight="14.25" outlineLevelCol="4"/>
  <cols>
    <col min="1" max="1" width="8" customWidth="1"/>
    <col min="2" max="2" width="32.1" customWidth="1"/>
    <col min="3" max="3" width="13.5" customWidth="1"/>
    <col min="4" max="4" width="24.5" customWidth="1"/>
    <col min="5" max="5" width="19.7" customWidth="1"/>
  </cols>
  <sheetData>
    <row r="1" ht="18.75" spans="1:1">
      <c r="A1" s="30" t="s">
        <v>155</v>
      </c>
    </row>
    <row r="2" ht="34" customHeight="1" spans="1:5">
      <c r="A2" s="31" t="s">
        <v>156</v>
      </c>
      <c r="B2" s="32"/>
      <c r="C2" s="32"/>
      <c r="D2" s="32"/>
      <c r="E2" s="32"/>
    </row>
    <row r="3" spans="1:5">
      <c r="A3" s="33"/>
      <c r="B3" s="33"/>
      <c r="C3" s="33"/>
      <c r="D3" s="33"/>
      <c r="E3" s="34" t="s">
        <v>3</v>
      </c>
    </row>
    <row r="4" ht="35" customHeight="1" spans="1:5">
      <c r="A4" s="35" t="s">
        <v>157</v>
      </c>
      <c r="B4" s="35" t="s">
        <v>158</v>
      </c>
      <c r="C4" s="35"/>
      <c r="D4" s="35" t="s">
        <v>159</v>
      </c>
      <c r="E4" s="35"/>
    </row>
    <row r="5" ht="30" customHeight="1" spans="1:5">
      <c r="A5" s="35"/>
      <c r="B5" s="35" t="s">
        <v>160</v>
      </c>
      <c r="C5" s="35" t="s">
        <v>161</v>
      </c>
      <c r="D5" s="35" t="s">
        <v>162</v>
      </c>
      <c r="E5" s="35" t="s">
        <v>161</v>
      </c>
    </row>
    <row r="6" ht="24" customHeight="1" spans="1:5">
      <c r="A6" s="35" t="s">
        <v>163</v>
      </c>
      <c r="B6" s="36"/>
      <c r="C6" s="37">
        <f>SUM(C7:C17)</f>
        <v>4.0278743</v>
      </c>
      <c r="D6" s="36"/>
      <c r="E6" s="37">
        <f>SUM(E7:E17)</f>
        <v>4.0278743</v>
      </c>
    </row>
    <row r="7" ht="28" customHeight="1" spans="1:5">
      <c r="A7" s="38">
        <v>1</v>
      </c>
      <c r="B7" s="39" t="s">
        <v>30</v>
      </c>
      <c r="C7" s="40">
        <v>0.2083</v>
      </c>
      <c r="D7" s="39" t="s">
        <v>164</v>
      </c>
      <c r="E7" s="40">
        <v>0.2083</v>
      </c>
    </row>
    <row r="8" ht="28" customHeight="1" spans="1:5">
      <c r="A8" s="38">
        <v>2</v>
      </c>
      <c r="B8" s="39" t="s">
        <v>27</v>
      </c>
      <c r="C8" s="41">
        <v>0.0669</v>
      </c>
      <c r="D8" s="39" t="s">
        <v>165</v>
      </c>
      <c r="E8" s="41">
        <f>0.0669+0.2111</f>
        <v>0.278</v>
      </c>
    </row>
    <row r="9" ht="28" customHeight="1" spans="1:5">
      <c r="A9" s="38">
        <v>3</v>
      </c>
      <c r="B9" s="39" t="s">
        <v>16</v>
      </c>
      <c r="C9" s="41">
        <v>1.4842</v>
      </c>
      <c r="D9" s="39" t="s">
        <v>166</v>
      </c>
      <c r="E9" s="41">
        <f>1.4842+0.2485+0.2042</f>
        <v>1.9369</v>
      </c>
    </row>
    <row r="10" ht="28" customHeight="1" spans="1:5">
      <c r="A10" s="38">
        <v>4</v>
      </c>
      <c r="B10" s="39" t="s">
        <v>22</v>
      </c>
      <c r="C10" s="41">
        <v>0.2032</v>
      </c>
      <c r="D10" s="39" t="s">
        <v>167</v>
      </c>
      <c r="E10" s="41">
        <f>0.2032+0.28+0.05</f>
        <v>0.5332</v>
      </c>
    </row>
    <row r="11" ht="28" customHeight="1" spans="1:5">
      <c r="A11" s="38">
        <v>5</v>
      </c>
      <c r="B11" s="39" t="s">
        <v>168</v>
      </c>
      <c r="C11" s="41">
        <v>0.3289</v>
      </c>
      <c r="D11" s="42" t="s">
        <v>169</v>
      </c>
      <c r="E11" s="41">
        <v>0.3289</v>
      </c>
    </row>
    <row r="12" ht="34" customHeight="1" spans="1:5">
      <c r="A12" s="38">
        <v>6</v>
      </c>
      <c r="B12" s="42" t="s">
        <v>35</v>
      </c>
      <c r="C12" s="41">
        <v>0.2157743</v>
      </c>
      <c r="D12" s="43" t="s">
        <v>164</v>
      </c>
      <c r="E12" s="41">
        <f>0.2157743+0.04</f>
        <v>0.2557743</v>
      </c>
    </row>
    <row r="13" ht="28" customHeight="1" spans="1:5">
      <c r="A13" s="38">
        <v>7</v>
      </c>
      <c r="B13" s="44" t="s">
        <v>39</v>
      </c>
      <c r="C13" s="45">
        <v>0.37</v>
      </c>
      <c r="D13" s="42" t="s">
        <v>170</v>
      </c>
      <c r="E13" s="45">
        <v>0.37</v>
      </c>
    </row>
    <row r="14" ht="28" customHeight="1" spans="1:5">
      <c r="A14" s="38">
        <v>8</v>
      </c>
      <c r="B14" s="46" t="s">
        <v>40</v>
      </c>
      <c r="C14" s="45">
        <v>0.04</v>
      </c>
      <c r="D14" s="47" t="s">
        <v>171</v>
      </c>
      <c r="E14" s="48">
        <v>0.0668</v>
      </c>
    </row>
    <row r="15" ht="28" customHeight="1" spans="1:5">
      <c r="A15" s="38">
        <v>9</v>
      </c>
      <c r="B15" s="49" t="s">
        <v>41</v>
      </c>
      <c r="C15" s="48">
        <v>0.5953</v>
      </c>
      <c r="D15" s="47" t="s">
        <v>172</v>
      </c>
      <c r="E15" s="48">
        <v>0.05</v>
      </c>
    </row>
    <row r="16" ht="25" customHeight="1" spans="1:5">
      <c r="A16" s="38">
        <v>10</v>
      </c>
      <c r="B16" s="49" t="s">
        <v>173</v>
      </c>
      <c r="C16" s="48">
        <v>0.3042</v>
      </c>
      <c r="D16" s="50"/>
      <c r="E16" s="50"/>
    </row>
    <row r="17" ht="24" customHeight="1" spans="1:5">
      <c r="A17" s="38">
        <v>11</v>
      </c>
      <c r="B17" s="49" t="s">
        <v>174</v>
      </c>
      <c r="C17" s="48">
        <v>0.2111</v>
      </c>
      <c r="D17" s="50"/>
      <c r="E17" s="50"/>
    </row>
  </sheetData>
  <mergeCells count="4">
    <mergeCell ref="A2:E2"/>
    <mergeCell ref="B4:C4"/>
    <mergeCell ref="D4:E4"/>
    <mergeCell ref="A4:A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opLeftCell="B1" workbookViewId="0">
      <selection activeCell="D13" sqref="D13"/>
    </sheetView>
  </sheetViews>
  <sheetFormatPr defaultColWidth="8.8" defaultRowHeight="14.25" outlineLevelCol="4"/>
  <cols>
    <col min="1" max="1" width="5.75" customWidth="1"/>
    <col min="2" max="2" width="117.55" customWidth="1"/>
    <col min="3" max="3" width="9.425" customWidth="1"/>
    <col min="4" max="4" width="29.5583333333333" customWidth="1"/>
    <col min="5" max="5" width="12" customWidth="1"/>
  </cols>
  <sheetData>
    <row r="1" ht="20.25" spans="1:1">
      <c r="A1" s="2" t="s">
        <v>175</v>
      </c>
    </row>
    <row r="2" ht="34" customHeight="1" spans="1:5">
      <c r="A2" s="3" t="s">
        <v>176</v>
      </c>
      <c r="B2" s="4"/>
      <c r="C2" s="4"/>
      <c r="D2" s="4"/>
      <c r="E2" s="4"/>
    </row>
    <row r="3" ht="24" customHeight="1" spans="1:5">
      <c r="A3" s="5"/>
      <c r="B3" s="5"/>
      <c r="C3" s="5"/>
      <c r="D3" s="5"/>
      <c r="E3" s="6" t="s">
        <v>3</v>
      </c>
    </row>
    <row r="4" s="1" customFormat="1" ht="21" customHeight="1" spans="1:5">
      <c r="A4" s="7" t="s">
        <v>177</v>
      </c>
      <c r="B4" s="7" t="s">
        <v>178</v>
      </c>
      <c r="C4" s="8"/>
      <c r="D4" s="7" t="s">
        <v>179</v>
      </c>
      <c r="E4" s="8"/>
    </row>
    <row r="5" s="1" customFormat="1" ht="21" customHeight="1" spans="1:5">
      <c r="A5" s="8"/>
      <c r="B5" s="7" t="s">
        <v>8</v>
      </c>
      <c r="C5" s="7" t="s">
        <v>180</v>
      </c>
      <c r="D5" s="7" t="s">
        <v>181</v>
      </c>
      <c r="E5" s="7" t="s">
        <v>180</v>
      </c>
    </row>
    <row r="6" s="1" customFormat="1" ht="21" customHeight="1" spans="1:5">
      <c r="A6" s="7" t="s">
        <v>182</v>
      </c>
      <c r="B6" s="9"/>
      <c r="C6" s="10">
        <f>SUM(C7:C35)</f>
        <v>22.87</v>
      </c>
      <c r="D6" s="9"/>
      <c r="E6" s="10">
        <f>E7+E8</f>
        <v>22.87</v>
      </c>
    </row>
    <row r="7" s="1" customFormat="1" ht="21" customHeight="1" spans="1:5">
      <c r="A7" s="11">
        <v>1</v>
      </c>
      <c r="B7" s="12" t="s">
        <v>84</v>
      </c>
      <c r="C7" s="13">
        <v>1.2</v>
      </c>
      <c r="D7" s="14" t="s">
        <v>169</v>
      </c>
      <c r="E7" s="13">
        <f>1.2+1+0.6+1.28+0.8+1+0.2+0.5+0.32</f>
        <v>6.9</v>
      </c>
    </row>
    <row r="8" s="1" customFormat="1" ht="21" customHeight="1" spans="1:5">
      <c r="A8" s="11">
        <v>2</v>
      </c>
      <c r="B8" s="15" t="s">
        <v>63</v>
      </c>
      <c r="C8" s="16">
        <v>1</v>
      </c>
      <c r="D8" s="17" t="s">
        <v>172</v>
      </c>
      <c r="E8" s="13">
        <f>11.5+4.47</f>
        <v>15.97</v>
      </c>
    </row>
    <row r="9" s="1" customFormat="1" ht="21" customHeight="1" spans="1:5">
      <c r="A9" s="11">
        <v>3</v>
      </c>
      <c r="B9" s="15" t="s">
        <v>71</v>
      </c>
      <c r="C9" s="16">
        <v>0.6</v>
      </c>
      <c r="D9" s="18"/>
      <c r="E9" s="9"/>
    </row>
    <row r="10" s="1" customFormat="1" ht="21" customHeight="1" spans="1:5">
      <c r="A10" s="11">
        <v>4</v>
      </c>
      <c r="B10" s="15" t="s">
        <v>68</v>
      </c>
      <c r="C10" s="16">
        <v>1.28</v>
      </c>
      <c r="D10" s="18"/>
      <c r="E10" s="9"/>
    </row>
    <row r="11" s="1" customFormat="1" ht="21" customHeight="1" spans="1:5">
      <c r="A11" s="11">
        <v>5</v>
      </c>
      <c r="B11" s="15" t="s">
        <v>82</v>
      </c>
      <c r="C11" s="16">
        <v>0.8</v>
      </c>
      <c r="D11" s="18"/>
      <c r="E11" s="9"/>
    </row>
    <row r="12" s="1" customFormat="1" ht="21" customHeight="1" spans="1:5">
      <c r="A12" s="11">
        <v>6</v>
      </c>
      <c r="B12" s="15" t="s">
        <v>77</v>
      </c>
      <c r="C12" s="16">
        <v>0.8</v>
      </c>
      <c r="D12" s="18"/>
      <c r="E12" s="9"/>
    </row>
    <row r="13" s="1" customFormat="1" ht="21" customHeight="1" spans="1:5">
      <c r="A13" s="11">
        <v>7</v>
      </c>
      <c r="B13" s="15" t="s">
        <v>74</v>
      </c>
      <c r="C13" s="16">
        <v>1</v>
      </c>
      <c r="D13" s="7"/>
      <c r="E13" s="9"/>
    </row>
    <row r="14" s="1" customFormat="1" ht="21" customHeight="1" spans="1:5">
      <c r="A14" s="11">
        <v>8</v>
      </c>
      <c r="B14" s="15" t="s">
        <v>100</v>
      </c>
      <c r="C14" s="19">
        <v>0.4</v>
      </c>
      <c r="D14" s="20"/>
      <c r="E14" s="20"/>
    </row>
    <row r="15" s="1" customFormat="1" ht="21" customHeight="1" spans="1:5">
      <c r="A15" s="11">
        <v>9</v>
      </c>
      <c r="B15" s="15" t="s">
        <v>96</v>
      </c>
      <c r="C15" s="19">
        <v>0.6</v>
      </c>
      <c r="D15" s="21"/>
      <c r="E15" s="21"/>
    </row>
    <row r="16" s="1" customFormat="1" ht="21" customHeight="1" spans="1:5">
      <c r="A16" s="11">
        <v>10</v>
      </c>
      <c r="B16" s="15" t="s">
        <v>88</v>
      </c>
      <c r="C16" s="19">
        <v>1.9</v>
      </c>
      <c r="D16" s="21"/>
      <c r="E16" s="21"/>
    </row>
    <row r="17" s="1" customFormat="1" ht="21" customHeight="1" spans="1:5">
      <c r="A17" s="11">
        <v>11</v>
      </c>
      <c r="B17" s="15" t="s">
        <v>104</v>
      </c>
      <c r="C17" s="19">
        <v>0.6</v>
      </c>
      <c r="D17" s="21"/>
      <c r="E17" s="21"/>
    </row>
    <row r="18" s="1" customFormat="1" ht="21" customHeight="1" spans="1:5">
      <c r="A18" s="11">
        <v>12</v>
      </c>
      <c r="B18" s="15" t="s">
        <v>91</v>
      </c>
      <c r="C18" s="19">
        <v>0.4</v>
      </c>
      <c r="D18" s="21"/>
      <c r="E18" s="21"/>
    </row>
    <row r="19" s="1" customFormat="1" ht="21" customHeight="1" spans="1:5">
      <c r="A19" s="11">
        <v>13</v>
      </c>
      <c r="B19" s="22" t="s">
        <v>107</v>
      </c>
      <c r="C19" s="19">
        <v>0.3</v>
      </c>
      <c r="D19" s="21"/>
      <c r="E19" s="21"/>
    </row>
    <row r="20" s="1" customFormat="1" ht="21" customHeight="1" spans="1:5">
      <c r="A20" s="11">
        <v>14</v>
      </c>
      <c r="B20" s="23" t="s">
        <v>111</v>
      </c>
      <c r="C20" s="19">
        <v>0.2</v>
      </c>
      <c r="D20" s="21"/>
      <c r="E20" s="21"/>
    </row>
    <row r="21" s="1" customFormat="1" ht="21" customHeight="1" spans="1:5">
      <c r="A21" s="11">
        <v>15</v>
      </c>
      <c r="B21" s="23" t="s">
        <v>112</v>
      </c>
      <c r="C21" s="19">
        <v>1.58</v>
      </c>
      <c r="D21" s="21"/>
      <c r="E21" s="21"/>
    </row>
    <row r="22" s="1" customFormat="1" ht="21" customHeight="1" spans="1:5">
      <c r="A22" s="11">
        <v>16</v>
      </c>
      <c r="B22" s="24" t="s">
        <v>113</v>
      </c>
      <c r="C22" s="25">
        <v>1.7</v>
      </c>
      <c r="D22" s="21"/>
      <c r="E22" s="21"/>
    </row>
    <row r="23" s="1" customFormat="1" ht="21" customHeight="1" spans="1:5">
      <c r="A23" s="11">
        <v>17</v>
      </c>
      <c r="B23" s="26" t="s">
        <v>114</v>
      </c>
      <c r="C23" s="27">
        <v>1</v>
      </c>
      <c r="D23" s="21"/>
      <c r="E23" s="21"/>
    </row>
    <row r="24" s="1" customFormat="1" ht="21" customHeight="1" spans="1:5">
      <c r="A24" s="11">
        <v>18</v>
      </c>
      <c r="B24" s="26" t="s">
        <v>121</v>
      </c>
      <c r="C24" s="28">
        <v>0.5</v>
      </c>
      <c r="D24" s="21"/>
      <c r="E24" s="21"/>
    </row>
    <row r="25" s="1" customFormat="1" ht="21" customHeight="1" spans="1:5">
      <c r="A25" s="11">
        <v>19</v>
      </c>
      <c r="B25" s="26" t="s">
        <v>118</v>
      </c>
      <c r="C25" s="29">
        <v>0.16</v>
      </c>
      <c r="D25" s="21"/>
      <c r="E25" s="21"/>
    </row>
    <row r="26" s="1" customFormat="1" ht="21" customHeight="1" spans="1:5">
      <c r="A26" s="11">
        <v>20</v>
      </c>
      <c r="B26" s="26" t="s">
        <v>128</v>
      </c>
      <c r="C26" s="28">
        <v>0.3</v>
      </c>
      <c r="D26" s="21"/>
      <c r="E26" s="21"/>
    </row>
    <row r="27" s="1" customFormat="1" ht="21" customHeight="1" spans="1:5">
      <c r="A27" s="11">
        <v>21</v>
      </c>
      <c r="B27" s="26" t="s">
        <v>124</v>
      </c>
      <c r="C27" s="28">
        <v>0.98</v>
      </c>
      <c r="D27" s="21"/>
      <c r="E27" s="21"/>
    </row>
    <row r="28" s="1" customFormat="1" ht="21" customHeight="1" spans="1:5">
      <c r="A28" s="11">
        <v>22</v>
      </c>
      <c r="B28" s="26" t="s">
        <v>135</v>
      </c>
      <c r="C28" s="28">
        <v>0.5</v>
      </c>
      <c r="D28" s="21"/>
      <c r="E28" s="21"/>
    </row>
    <row r="29" s="1" customFormat="1" ht="21" customHeight="1" spans="1:5">
      <c r="A29" s="11">
        <v>23</v>
      </c>
      <c r="B29" s="26" t="s">
        <v>131</v>
      </c>
      <c r="C29" s="28">
        <v>0.32</v>
      </c>
      <c r="D29" s="21"/>
      <c r="E29" s="21"/>
    </row>
    <row r="30" s="1" customFormat="1" ht="21" customHeight="1" spans="1:5">
      <c r="A30" s="11">
        <v>24</v>
      </c>
      <c r="B30" s="26" t="s">
        <v>138</v>
      </c>
      <c r="C30" s="28">
        <v>0.28</v>
      </c>
      <c r="D30" s="21"/>
      <c r="E30" s="21"/>
    </row>
    <row r="31" s="1" customFormat="1" ht="21" customHeight="1" spans="1:5">
      <c r="A31" s="11">
        <v>25</v>
      </c>
      <c r="B31" s="26" t="s">
        <v>141</v>
      </c>
      <c r="C31" s="28">
        <v>1.2</v>
      </c>
      <c r="D31" s="21"/>
      <c r="E31" s="21"/>
    </row>
    <row r="32" s="1" customFormat="1" ht="21" customHeight="1" spans="1:5">
      <c r="A32" s="11">
        <v>26</v>
      </c>
      <c r="B32" s="26" t="s">
        <v>146</v>
      </c>
      <c r="C32" s="28">
        <v>1.02</v>
      </c>
      <c r="D32" s="21"/>
      <c r="E32" s="21"/>
    </row>
    <row r="33" s="1" customFormat="1" ht="21" customHeight="1" spans="1:5">
      <c r="A33" s="11">
        <v>27</v>
      </c>
      <c r="B33" s="26" t="s">
        <v>147</v>
      </c>
      <c r="C33" s="28">
        <v>0.75</v>
      </c>
      <c r="D33" s="21"/>
      <c r="E33" s="21"/>
    </row>
    <row r="34" s="1" customFormat="1" ht="21" customHeight="1" spans="1:5">
      <c r="A34" s="11">
        <v>28</v>
      </c>
      <c r="B34" s="26" t="s">
        <v>150</v>
      </c>
      <c r="C34" s="28">
        <v>1.3</v>
      </c>
      <c r="D34" s="21"/>
      <c r="E34" s="21"/>
    </row>
    <row r="35" s="1" customFormat="1" ht="21" customHeight="1" spans="1:5">
      <c r="A35" s="11">
        <v>29</v>
      </c>
      <c r="B35" s="26" t="s">
        <v>153</v>
      </c>
      <c r="C35" s="28">
        <v>0.2</v>
      </c>
      <c r="D35" s="21"/>
      <c r="E35" s="21"/>
    </row>
  </sheetData>
  <mergeCells count="5">
    <mergeCell ref="A2:E2"/>
    <mergeCell ref="A3:D3"/>
    <mergeCell ref="B4:C4"/>
    <mergeCell ref="D4:E4"/>
    <mergeCell ref="A4:A5"/>
  </mergeCells>
  <printOptions horizontalCentered="1"/>
  <pageMargins left="0.751388888888889" right="0.751388888888889" top="0.944444444444444" bottom="0.393055555555556" header="0.5" footer="0.314583333333333"/>
  <pageSetup paperSize="8" scale="95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截至2023年末新增地方政府一般债券情况表</vt:lpstr>
      <vt:lpstr>截至2023年末新增地方政府专项债券情况表</vt:lpstr>
      <vt:lpstr>截至2023年末新增地方政府一般债券资金收支情况表</vt:lpstr>
      <vt:lpstr>截至2023年末新增地方政府专项债券资金收支情况表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WIssJae</cp:lastModifiedBy>
  <dcterms:created xsi:type="dcterms:W3CDTF">2024-06-11T10:21:00Z</dcterms:created>
  <dcterms:modified xsi:type="dcterms:W3CDTF">2024-07-01T08:46:46Z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2024-06-11T02:21:22Z</vt:filetime>
  </property>
  <property fmtid="{D5CDD505-2E9C-101B-9397-08002B2CF9AE}" pid="4" name="UsrData">
    <vt:lpwstr>6667b49f208b94001f8b5a17wl</vt:lpwstr>
  </property>
  <property fmtid="{D5CDD505-2E9C-101B-9397-08002B2CF9AE}" pid="5" name="ICV">
    <vt:lpwstr>9CAD67C8D57345C1B08E9FAFB36802B3_13</vt:lpwstr>
  </property>
  <property fmtid="{D5CDD505-2E9C-101B-9397-08002B2CF9AE}" pid="6" name="KSOProductBuildVer">
    <vt:lpwstr>2052-12.1.0.16929</vt:lpwstr>
  </property>
  <property fmtid="{D5CDD505-2E9C-101B-9397-08002B2CF9AE}" pid="7" name="KSOReadingLayout">
    <vt:bool>true</vt:bool>
  </property>
</Properties>
</file>